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hnabrechnung" sheetId="1" state="visible" r:id="rId1"/>
    <sheet xmlns:r="http://schemas.openxmlformats.org/officeDocument/2006/relationships" name="Netto_Rechner" sheetId="2" state="visible" r:id="rId2"/>
    <sheet xmlns:r="http://schemas.openxmlformats.org/officeDocument/2006/relationships" name="Jahresuebersicht" sheetId="3" state="visible" r:id="rId3"/>
    <sheet xmlns:r="http://schemas.openxmlformats.org/officeDocument/2006/relationships" name="Stundenerfassung" sheetId="4" state="visible" r:id="rId4"/>
    <sheet xmlns:r="http://schemas.openxmlformats.org/officeDocument/2006/relationships" name="Mitarbeiter_Uebersicht" sheetId="5" state="visible" r:id="rId5"/>
    <sheet xmlns:r="http://schemas.openxmlformats.org/officeDocument/2006/relationships" name="Pflichtangaben_Checkliste" sheetId="6" state="visible" r:id="rId6"/>
    <sheet xmlns:r="http://schemas.openxmlformats.org/officeDocument/2006/relationships" name="Anleitung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&quot; Std.&quot;;[Red]-#,##0.00&quot; Std.&quot;;&quot;-&quot;"/>
    <numFmt numFmtId="165" formatCode="#,##0.00\ \€/Std."/>
    <numFmt numFmtId="166" formatCode="#,##0.00\ \€;[Red]-#,##0.00\ \€;&quot;-&quot;\ \€;@"/>
    <numFmt numFmtId="167" formatCode="#,##0.00 €/Std."/>
  </numFmts>
  <fonts count="16">
    <font>
      <name val="Calibri"/>
      <family val="2"/>
      <color theme="1"/>
      <sz val="11"/>
      <scheme val="minor"/>
    </font>
    <font>
      <name val="Calibri"/>
      <b val="1"/>
      <color rgb="00073763"/>
      <sz val="16"/>
    </font>
    <font>
      <name val="Calibri"/>
      <i val="1"/>
      <color rgb="00475569"/>
      <sz val="11"/>
    </font>
    <font>
      <name val="Calibri"/>
      <b val="1"/>
      <color rgb="00073763"/>
      <sz val="12"/>
    </font>
    <font>
      <name val="Calibri"/>
      <b val="1"/>
      <color rgb="001E293B"/>
      <sz val="11"/>
    </font>
    <font>
      <name val="Calibri"/>
      <color rgb="000F52BA"/>
      <sz val="11"/>
    </font>
    <font>
      <name val="Calibri"/>
      <color rgb="001E293B"/>
      <sz val="11"/>
    </font>
    <font>
      <name val="Calibri"/>
      <b val="1"/>
      <color rgb="000B2745"/>
      <sz val="11"/>
    </font>
    <font>
      <name val="Calibri"/>
      <b val="1"/>
      <color rgb="00FFFFFF"/>
      <sz val="11"/>
    </font>
    <font>
      <name val="Calibri"/>
      <b val="1"/>
      <color rgb="00073763"/>
      <sz val="13"/>
    </font>
    <font>
      <name val="Calibri"/>
      <b val="1"/>
      <color rgb="00073763"/>
      <sz val="14"/>
    </font>
    <font>
      <name val="Calibri"/>
      <b val="1"/>
      <color rgb="00073763"/>
      <sz val="11"/>
    </font>
    <font>
      <name val="Calibri"/>
      <b val="1"/>
      <color rgb="00475569"/>
      <sz val="9"/>
    </font>
    <font>
      <name val="Calibri"/>
      <b val="1"/>
      <color rgb="00073763"/>
      <sz val="18"/>
    </font>
    <font>
      <name val="Calibri"/>
      <i val="1"/>
      <color rgb="0064748B"/>
      <sz val="9"/>
    </font>
    <font>
      <name val="Calibri"/>
      <b val="1"/>
      <color rgb="00166534"/>
      <sz val="11"/>
    </font>
  </fonts>
  <fills count="8">
    <fill>
      <patternFill/>
    </fill>
    <fill>
      <patternFill patternType="gray125"/>
    </fill>
    <fill>
      <patternFill patternType="solid">
        <fgColor rgb="00EEF4FB"/>
        <bgColor rgb="00EEF4FB"/>
      </patternFill>
    </fill>
    <fill>
      <patternFill patternType="solid">
        <fgColor rgb="00F0F7FF"/>
        <bgColor rgb="00F0F7FF"/>
      </patternFill>
    </fill>
    <fill>
      <patternFill patternType="solid">
        <fgColor rgb="00073763"/>
        <bgColor rgb="00073763"/>
      </patternFill>
    </fill>
    <fill>
      <patternFill patternType="solid">
        <fgColor rgb="00E6F0FA"/>
        <bgColor rgb="00E6F0FA"/>
      </patternFill>
    </fill>
    <fill>
      <patternFill patternType="solid">
        <fgColor rgb="00F8FAFC"/>
        <bgColor rgb="00F8FAFC"/>
      </patternFill>
    </fill>
    <fill>
      <patternFill patternType="solid">
        <fgColor rgb="00DCFCE7"/>
        <bgColor rgb="00DCFCE7"/>
      </patternFill>
    </fill>
  </fills>
  <borders count="11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thin">
        <color rgb="00CBD5E1"/>
      </top>
      <bottom style="thin">
        <color rgb="00CBD5E1"/>
      </bottom>
    </border>
    <border>
      <top style="thin">
        <color rgb="00CBD5E1"/>
      </top>
      <bottom style="double">
        <color rgb="00073763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/>
      <top style="thin">
        <color rgb="00CBD5E1"/>
      </top>
      <bottom style="double">
        <color rgb="00073763"/>
      </bottom>
      <diagonal/>
    </border>
    <border>
      <right/>
      <top style="thin">
        <color rgb="00CBD5E1"/>
      </top>
      <bottom style="thin">
        <color rgb="00CBD5E1"/>
      </bottom>
    </border>
    <border>
      <right/>
      <top style="thin">
        <color rgb="00CBD5E1"/>
      </top>
      <bottom style="double">
        <color rgb="00073763"/>
      </bottom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0" pivotButton="0" quotePrefix="0" xfId="0"/>
    <xf numFmtId="0" fontId="4" fillId="0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0" fontId="0" fillId="0" borderId="1" pivotButton="0" quotePrefix="0" xfId="0"/>
    <xf numFmtId="0" fontId="4" fillId="0" borderId="1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10" fontId="5" fillId="3" borderId="1" applyAlignment="1" pivotButton="0" quotePrefix="0" xfId="0">
      <alignment horizontal="right" vertical="center"/>
    </xf>
    <xf numFmtId="0" fontId="8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6" fontId="4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4" fillId="5" borderId="2" applyAlignment="1" pivotButton="0" quotePrefix="0" xfId="0">
      <alignment horizontal="right" vertical="center"/>
    </xf>
    <xf numFmtId="0" fontId="0" fillId="0" borderId="2" pivotButton="0" quotePrefix="0" xfId="0"/>
    <xf numFmtId="166" fontId="4" fillId="5" borderId="2" applyAlignment="1" pivotButton="0" quotePrefix="0" xfId="0">
      <alignment horizontal="right" vertical="center"/>
    </xf>
    <xf numFmtId="166" fontId="6" fillId="0" borderId="1" applyAlignment="1" pivotButton="0" quotePrefix="0" xfId="0">
      <alignment horizontal="right" vertical="center"/>
    </xf>
    <xf numFmtId="10" fontId="6" fillId="0" borderId="1" applyAlignment="1" pivotButton="0" quotePrefix="0" xfId="0">
      <alignment horizontal="right" vertical="center"/>
    </xf>
    <xf numFmtId="0" fontId="9" fillId="2" borderId="3" applyAlignment="1" pivotButton="0" quotePrefix="0" xfId="0">
      <alignment horizontal="right" vertical="center"/>
    </xf>
    <xf numFmtId="0" fontId="0" fillId="0" borderId="3" pivotButton="0" quotePrefix="0" xfId="0"/>
    <xf numFmtId="166" fontId="10" fillId="2" borderId="3" applyAlignment="1" pivotButton="0" quotePrefix="0" xfId="0">
      <alignment horizontal="right" vertical="center"/>
    </xf>
    <xf numFmtId="0" fontId="6" fillId="0" borderId="1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166" fontId="11" fillId="5" borderId="1" applyAlignment="1" pivotButton="0" quotePrefix="0" xfId="0">
      <alignment horizontal="right" vertical="center"/>
    </xf>
    <xf numFmtId="0" fontId="11" fillId="5" borderId="1" applyAlignment="1" pivotButton="0" quotePrefix="0" xfId="0">
      <alignment horizontal="left" vertical="center"/>
    </xf>
    <xf numFmtId="164" fontId="11" fillId="5" borderId="1" applyAlignment="1" pivotButton="0" quotePrefix="0" xfId="0">
      <alignment horizontal="right" vertical="center"/>
    </xf>
    <xf numFmtId="165" fontId="6" fillId="0" borderId="1" applyAlignment="1" pivotButton="0" quotePrefix="0" xfId="0">
      <alignment horizontal="right" vertical="center"/>
    </xf>
    <xf numFmtId="10" fontId="11" fillId="5" borderId="1" applyAlignment="1" pivotButton="0" quotePrefix="0" xfId="0">
      <alignment horizontal="right" vertical="center"/>
    </xf>
    <xf numFmtId="0" fontId="12" fillId="2" borderId="0" applyAlignment="1" pivotButton="0" quotePrefix="0" xfId="0">
      <alignment horizontal="center" vertical="center"/>
    </xf>
    <xf numFmtId="166" fontId="13" fillId="6" borderId="0" applyAlignment="1" pivotButton="0" quotePrefix="0" xfId="0">
      <alignment horizontal="center" vertical="center"/>
    </xf>
    <xf numFmtId="164" fontId="13" fillId="6" borderId="0" applyAlignment="1" pivotButton="0" quotePrefix="0" xfId="0">
      <alignment horizontal="center" vertical="center"/>
    </xf>
    <xf numFmtId="0" fontId="13" fillId="6" borderId="0" applyAlignment="1" pivotButton="0" quotePrefix="0" xfId="0">
      <alignment horizontal="center" vertical="center"/>
    </xf>
    <xf numFmtId="0" fontId="14" fillId="0" borderId="1" applyAlignment="1" pivotButton="0" quotePrefix="0" xfId="0">
      <alignment horizontal="center" vertical="center"/>
    </xf>
    <xf numFmtId="0" fontId="4" fillId="5" borderId="3" applyAlignment="1" pivotButton="0" quotePrefix="0" xfId="0">
      <alignment horizontal="left" vertical="center"/>
    </xf>
    <xf numFmtId="164" fontId="4" fillId="5" borderId="3" applyAlignment="1" pivotButton="0" quotePrefix="0" xfId="0">
      <alignment horizontal="right" vertical="center"/>
    </xf>
    <xf numFmtId="165" fontId="4" fillId="5" borderId="3" applyAlignment="1" pivotButton="0" quotePrefix="0" xfId="0">
      <alignment horizontal="right" vertical="center"/>
    </xf>
    <xf numFmtId="166" fontId="4" fillId="5" borderId="3" applyAlignment="1" pivotButton="0" quotePrefix="0" xfId="0">
      <alignment horizontal="right" vertical="center"/>
    </xf>
    <xf numFmtId="0" fontId="0" fillId="5" borderId="3" applyAlignment="1" pivotButton="0" quotePrefix="0" xfId="0">
      <alignment horizontal="center" vertical="center"/>
    </xf>
    <xf numFmtId="166" fontId="11" fillId="5" borderId="3" applyAlignment="1" pivotButton="0" quotePrefix="0" xfId="0">
      <alignment horizontal="right" vertical="center"/>
    </xf>
    <xf numFmtId="0" fontId="4" fillId="5" borderId="3" applyAlignment="1" pivotButton="0" quotePrefix="0" xfId="0">
      <alignment horizontal="center" vertical="center"/>
    </xf>
    <xf numFmtId="0" fontId="4" fillId="5" borderId="9" applyAlignment="1" pivotButton="0" quotePrefix="0" xfId="0">
      <alignment horizontal="right" vertical="center"/>
    </xf>
    <xf numFmtId="0" fontId="9" fillId="2" borderId="10" applyAlignment="1" pivotButton="0" quotePrefix="0" xfId="0">
      <alignment horizontal="right" vertical="center"/>
    </xf>
    <xf numFmtId="0" fontId="4" fillId="0" borderId="0" pivotButton="0" quotePrefix="0" xfId="0"/>
    <xf numFmtId="0" fontId="6" fillId="0" borderId="0" pivotButton="0" quotePrefix="0" xfId="0"/>
    <xf numFmtId="0" fontId="4" fillId="2" borderId="0" applyAlignment="1" pivotButton="0" quotePrefix="0" xfId="0">
      <alignment horizontal="left" vertical="center"/>
    </xf>
    <xf numFmtId="164" fontId="13" fillId="5" borderId="0" applyAlignment="1" pivotButton="0" quotePrefix="0" xfId="0">
      <alignment horizontal="right" vertical="center"/>
    </xf>
    <xf numFmtId="166" fontId="13" fillId="5" borderId="0" applyAlignment="1" pivotButton="0" quotePrefix="0" xfId="0">
      <alignment horizontal="right" vertical="center"/>
    </xf>
    <xf numFmtId="0" fontId="4" fillId="6" borderId="0" applyAlignment="1" pivotButton="0" quotePrefix="0" xfId="0">
      <alignment horizontal="center" vertical="center"/>
    </xf>
    <xf numFmtId="2" fontId="5" fillId="3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0" fontId="4" fillId="5" borderId="3" applyAlignment="1" pivotButton="0" quotePrefix="0" xfId="0">
      <alignment horizontal="right" vertical="center"/>
    </xf>
    <xf numFmtId="167" fontId="5" fillId="3" borderId="1" applyAlignment="1" pivotButton="0" quotePrefix="0" xfId="0">
      <alignment horizontal="right" vertical="center"/>
    </xf>
    <xf numFmtId="0" fontId="6" fillId="3" borderId="1" pivotButton="0" quotePrefix="0" xfId="0"/>
    <xf numFmtId="166" fontId="4" fillId="0" borderId="1" pivotButton="0" quotePrefix="0" xfId="0"/>
    <xf numFmtId="0" fontId="13" fillId="5" borderId="0" applyAlignment="1" pivotButton="0" quotePrefix="0" xfId="0">
      <alignment horizontal="center" vertical="center"/>
    </xf>
    <xf numFmtId="0" fontId="15" fillId="7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15" fillId="7" borderId="1" applyAlignment="1" pivotButton="0" quotePrefix="0" xfId="0">
      <alignment horizontal="left" vertical="center"/>
    </xf>
    <xf numFmtId="0" fontId="4" fillId="5" borderId="10" applyAlignment="1" pivotButton="0" quotePrefix="0" xfId="0">
      <alignment horizontal="right" vertical="center"/>
    </xf>
    <xf numFmtId="0" fontId="4" fillId="5" borderId="1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73763"/>
    <outlinePr summaryBelow="1" summaryRight="1"/>
    <pageSetUpPr/>
  </sheetPr>
  <dimension ref="B2:G33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24" customWidth="1" min="3" max="3"/>
    <col width="18" customWidth="1" min="4" max="4"/>
    <col width="24" customWidth="1" min="5" max="5"/>
    <col width="24" customWidth="1" min="6" max="6"/>
    <col width="22" customWidth="1" min="7" max="7"/>
  </cols>
  <sheetData>
    <row r="2" ht="28" customHeight="1">
      <c r="B2" s="1" t="inlineStr">
        <is>
          <t>Lohnabrechnung Minijob (Monatsabrechnung)</t>
        </is>
      </c>
    </row>
    <row r="3" ht="20" customHeight="1">
      <c r="B3" s="2" t="inlineStr">
        <is>
          <t>Entgeltabrechnung gemäß § 108 GewO für geringfügig Beschäftigte</t>
        </is>
      </c>
    </row>
    <row r="5" ht="24" customHeight="1">
      <c r="B5" s="3" t="inlineStr">
        <is>
          <t>1. Arbeitgeberangaben</t>
        </is>
      </c>
      <c r="E5" s="3" t="inlineStr">
        <is>
          <t>2. Arbeitnehmerangaben</t>
        </is>
      </c>
    </row>
    <row r="6" ht="20" customHeight="1">
      <c r="B6" s="4" t="inlineStr">
        <is>
          <t>Firma / Arbeitgeber:</t>
        </is>
      </c>
      <c r="C6" s="5" t="inlineStr">
        <is>
          <t>Muster GmbH</t>
        </is>
      </c>
      <c r="D6" s="26" t="n"/>
      <c r="E6" s="4" t="inlineStr">
        <is>
          <t>Name des Arbeitnehmers:</t>
        </is>
      </c>
      <c r="F6" s="5" t="inlineStr">
        <is>
          <t>Max Mustermann</t>
        </is>
      </c>
      <c r="G6" s="26" t="n"/>
    </row>
    <row r="7" ht="20" customHeight="1">
      <c r="B7" s="4" t="inlineStr">
        <is>
          <t>Anschrift:</t>
        </is>
      </c>
      <c r="C7" s="5" t="inlineStr">
        <is>
          <t>Musterstraße 1, 10115 Berlin</t>
        </is>
      </c>
      <c r="D7" s="26" t="n"/>
      <c r="E7" s="4" t="inlineStr">
        <is>
          <t>Anschrift:</t>
        </is>
      </c>
      <c r="F7" s="5" t="inlineStr">
        <is>
          <t>Beispielweg 5, 10117 Berlin</t>
        </is>
      </c>
      <c r="G7" s="26" t="n"/>
    </row>
    <row r="8" ht="20" customHeight="1">
      <c r="B8" s="4" t="inlineStr">
        <is>
          <t>Betriebsnummer:</t>
        </is>
      </c>
      <c r="C8" s="5" t="inlineStr">
        <is>
          <t>12345678</t>
        </is>
      </c>
      <c r="D8" s="26" t="n"/>
      <c r="E8" s="4" t="inlineStr">
        <is>
          <t>Personalnummer:</t>
        </is>
      </c>
      <c r="F8" s="5" t="inlineStr">
        <is>
          <t>MJ-001</t>
        </is>
      </c>
      <c r="G8" s="26" t="n"/>
    </row>
    <row r="9" ht="20" customHeight="1">
      <c r="B9" s="4" t="inlineStr">
        <is>
          <t>Kostenstelle:</t>
        </is>
      </c>
      <c r="C9" s="5" t="inlineStr">
        <is>
          <t>KST-100 Verwaltung</t>
        </is>
      </c>
      <c r="D9" s="26" t="n"/>
      <c r="E9" s="4" t="inlineStr">
        <is>
          <t>Geburtsdatum / SV-Nr.:</t>
        </is>
      </c>
      <c r="F9" s="5" t="inlineStr">
        <is>
          <t>15.05.1992 / 12 150592 M 034</t>
        </is>
      </c>
      <c r="G9" s="26" t="n"/>
    </row>
    <row r="10" ht="20" customHeight="1">
      <c r="B10" s="4" t="inlineStr">
        <is>
          <t>Abrechnungsmonat:</t>
        </is>
      </c>
      <c r="C10" s="5" t="inlineStr">
        <is>
          <t>März 2026</t>
        </is>
      </c>
      <c r="D10" s="26" t="n"/>
      <c r="E10" s="4" t="inlineStr">
        <is>
          <t>Beschäftigungsbeginn:</t>
        </is>
      </c>
      <c r="F10" s="5" t="inlineStr">
        <is>
          <t>01.01.2026</t>
        </is>
      </c>
      <c r="G10" s="26" t="n"/>
    </row>
    <row r="11" ht="20" customHeight="1">
      <c r="B11" s="4" t="inlineStr">
        <is>
          <t>Erstellungsdatum:</t>
        </is>
      </c>
      <c r="C11" s="5" t="inlineStr">
        <is>
          <t>31.03.2026</t>
        </is>
      </c>
      <c r="D11" s="26" t="n"/>
      <c r="E11" s="4" t="inlineStr">
        <is>
          <t>Beschäftigungsart:</t>
        </is>
      </c>
      <c r="F11" s="5" t="inlineStr">
        <is>
          <t>Minijob (Geringfügig entlohnt)</t>
        </is>
      </c>
      <c r="G11" s="26" t="n"/>
    </row>
    <row r="13" ht="22" customHeight="1">
      <c r="B13" s="3" t="inlineStr">
        <is>
          <t>Sozialversicherungs- &amp; Steuerstatus</t>
        </is>
      </c>
    </row>
    <row r="14" ht="20" customHeight="1">
      <c r="B14" s="7" t="inlineStr">
        <is>
          <t>Rentenversicherungspflicht:</t>
        </is>
      </c>
      <c r="C14" s="8" t="inlineStr">
        <is>
          <t>Ja</t>
        </is>
      </c>
      <c r="D14" s="26" t="n"/>
      <c r="E14" s="7" t="inlineStr">
        <is>
          <t>Besteuerungsart:</t>
        </is>
      </c>
      <c r="F14" s="9" t="inlineStr">
        <is>
          <t>2% Pauschalsteuer (AG)</t>
        </is>
      </c>
      <c r="G14" s="26" t="n"/>
    </row>
    <row r="15" ht="20" customHeight="1">
      <c r="B15" s="7" t="inlineStr">
        <is>
          <t>Arbeitnehmeranteil RV-Satz:</t>
        </is>
      </c>
      <c r="C15" s="10" t="n">
        <v>0.036</v>
      </c>
      <c r="D15" s="26" t="n"/>
      <c r="E15" s="7" t="inlineStr">
        <is>
          <t>Zuständige Einzugsstelle:</t>
        </is>
      </c>
      <c r="F15" s="9" t="inlineStr">
        <is>
          <t>Minijob-Zentrale (Knappschaft-Bahn-See)</t>
        </is>
      </c>
      <c r="G15" s="26" t="n"/>
    </row>
    <row r="17" ht="24" customHeight="1">
      <c r="B17" s="3" t="inlineStr">
        <is>
          <t>3. Entgeltabrechnung &amp; Zusammensetzung (§ 108 GewO)</t>
        </is>
      </c>
    </row>
    <row r="18" ht="30" customHeight="1">
      <c r="B18" s="11" t="inlineStr">
        <is>
          <t>Pos.</t>
        </is>
      </c>
      <c r="C18" s="11" t="inlineStr">
        <is>
          <t>Bezeichnung / Entgeltbestandteil</t>
        </is>
      </c>
      <c r="D18" s="11" t="inlineStr">
        <is>
          <t>Menge / Basis</t>
        </is>
      </c>
      <c r="E18" s="11" t="inlineStr">
        <is>
          <t>Einheit</t>
        </is>
      </c>
      <c r="F18" s="11" t="inlineStr">
        <is>
          <t>Satz / Satz %</t>
        </is>
      </c>
      <c r="G18" s="11" t="inlineStr">
        <is>
          <t>Gesamtbetrag</t>
        </is>
      </c>
    </row>
    <row r="19" ht="20" customHeight="1">
      <c r="B19" s="12" t="inlineStr">
        <is>
          <t>1</t>
        </is>
      </c>
      <c r="C19" s="9" t="inlineStr">
        <is>
          <t>Laufender Arbeitslohn (Arbeitsstunden)</t>
        </is>
      </c>
      <c r="D19" s="13" t="n">
        <v>40</v>
      </c>
      <c r="E19" s="12" t="inlineStr">
        <is>
          <t>Std.</t>
        </is>
      </c>
      <c r="F19" s="61" t="n">
        <v>13.5</v>
      </c>
      <c r="G19" s="15">
        <f>D19*F19</f>
        <v>540</v>
      </c>
    </row>
    <row r="20" ht="20" customHeight="1">
      <c r="B20" s="12" t="inlineStr">
        <is>
          <t>2</t>
        </is>
      </c>
      <c r="C20" s="9" t="inlineStr">
        <is>
          <t>Monatliche Zulage / Sachbezug</t>
        </is>
      </c>
      <c r="D20" s="16" t="n">
        <v>0</v>
      </c>
      <c r="E20" s="12" t="inlineStr">
        <is>
          <t>Pauschal</t>
        </is>
      </c>
      <c r="F20" s="16" t="n">
        <v>0</v>
      </c>
      <c r="G20" s="15">
        <f>D20</f>
        <v>0</v>
      </c>
    </row>
    <row r="21" ht="20" customHeight="1">
      <c r="B21" s="12" t="inlineStr">
        <is>
          <t>3</t>
        </is>
      </c>
      <c r="C21" s="9" t="inlineStr">
        <is>
          <t>Sonn-, Feiertags-, Nachtzuschläge (stfrei)</t>
        </is>
      </c>
      <c r="D21" s="16" t="n">
        <v>0</v>
      </c>
      <c r="E21" s="12" t="inlineStr">
        <is>
          <t>Pauschal</t>
        </is>
      </c>
      <c r="F21" s="16" t="n">
        <v>0</v>
      </c>
      <c r="G21" s="15">
        <f>D21</f>
        <v>0</v>
      </c>
    </row>
    <row r="22" ht="20" customHeight="1">
      <c r="B22" s="12" t="inlineStr">
        <is>
          <t>4</t>
        </is>
      </c>
      <c r="C22" s="9" t="inlineStr">
        <is>
          <t>Einmalzahlung / Prämie (sozialversicherungspflichtig)</t>
        </is>
      </c>
      <c r="D22" s="16" t="n">
        <v>0</v>
      </c>
      <c r="E22" s="12" t="inlineStr">
        <is>
          <t>Pauschal</t>
        </is>
      </c>
      <c r="F22" s="16" t="n">
        <v>0</v>
      </c>
      <c r="G22" s="15">
        <f>D22</f>
        <v>0</v>
      </c>
    </row>
    <row r="23" ht="22" customHeight="1">
      <c r="B23" s="46" t="inlineStr">
        <is>
          <t>Gesamt-Bruttoverdienst</t>
        </is>
      </c>
      <c r="C23" s="27" t="n"/>
      <c r="D23" s="27" t="n"/>
      <c r="E23" s="27" t="n"/>
      <c r="F23" s="27" t="n"/>
      <c r="G23" s="19">
        <f>SUM(G19:G22)</f>
        <v>540</v>
      </c>
    </row>
    <row r="24" ht="22" customHeight="1">
      <c r="B24" s="3" t="inlineStr">
        <is>
          <t>Gesetzliche und vertragliche Abzüge (Arbeitnehmeranteil)</t>
        </is>
      </c>
    </row>
    <row r="25" ht="20" customHeight="1">
      <c r="B25" s="12" t="inlineStr">
        <is>
          <t>5</t>
        </is>
      </c>
      <c r="C25" s="9" t="inlineStr">
        <is>
          <t>Arbeitnehmeranteil Rentenversicherung (RV-Pflicht)</t>
        </is>
      </c>
      <c r="D25" s="20">
        <f>G23</f>
        <v>540</v>
      </c>
      <c r="E25" s="12" t="inlineStr">
        <is>
          <t>Beitragssatz</t>
        </is>
      </c>
      <c r="F25" s="21">
        <f>C15</f>
        <v>0.036</v>
      </c>
      <c r="G25" s="15">
        <f>IF(C14="Ja", ROUND(G23*C15, 2), 0.00)</f>
        <v>19.44</v>
      </c>
    </row>
    <row r="26" ht="20" customHeight="1">
      <c r="B26" s="12" t="inlineStr">
        <is>
          <t>6</t>
        </is>
      </c>
      <c r="C26" s="9" t="inlineStr">
        <is>
          <t>Sonstige Abzüge / Vorschüsse / Pfändungen</t>
        </is>
      </c>
      <c r="D26" s="16" t="n">
        <v>0</v>
      </c>
      <c r="E26" s="12" t="inlineStr">
        <is>
          <t>Pauschal</t>
        </is>
      </c>
      <c r="F26" s="12" t="inlineStr">
        <is>
          <t>-</t>
        </is>
      </c>
      <c r="G26" s="15">
        <f>D26</f>
        <v>0</v>
      </c>
    </row>
    <row r="27" ht="22" customHeight="1">
      <c r="B27" s="46" t="inlineStr">
        <is>
          <t>Summe gesetzliche &amp; vertragliche Abzüge</t>
        </is>
      </c>
      <c r="C27" s="27" t="n"/>
      <c r="D27" s="27" t="n"/>
      <c r="E27" s="27" t="n"/>
      <c r="F27" s="27" t="n"/>
      <c r="G27" s="19">
        <f>SUM(G25:G26)</f>
        <v>19.44</v>
      </c>
    </row>
    <row r="28" ht="28" customHeight="1">
      <c r="B28" s="47" t="inlineStr">
        <is>
          <t>NETTOAUSZAHLUNG (Auszahlungsbetrag)</t>
        </is>
      </c>
      <c r="C28" s="28" t="n"/>
      <c r="D28" s="28" t="n"/>
      <c r="E28" s="28" t="n"/>
      <c r="F28" s="28" t="n"/>
      <c r="G28" s="24">
        <f>G23-G27</f>
        <v>520.56</v>
      </c>
    </row>
    <row r="30" ht="22" customHeight="1">
      <c r="B30" s="3" t="inlineStr">
        <is>
          <t>4. Zahlungsangaben &amp; Bestätigung</t>
        </is>
      </c>
    </row>
    <row r="31" ht="20" customHeight="1">
      <c r="B31" s="7" t="inlineStr">
        <is>
          <t>Auszahlungsweg:</t>
        </is>
      </c>
      <c r="C31" s="25" t="inlineStr">
        <is>
          <t>Banküberweisung</t>
        </is>
      </c>
      <c r="D31" s="7" t="inlineStr">
        <is>
          <t>IBAN / Konto:</t>
        </is>
      </c>
      <c r="E31" s="25" t="inlineStr">
        <is>
          <t>DE12 5001 0517 0123 4567 89</t>
        </is>
      </c>
      <c r="F31" s="27" t="n"/>
      <c r="G31" s="26" t="n"/>
    </row>
    <row r="32" ht="20" customHeight="1">
      <c r="B32" s="7" t="inlineStr">
        <is>
          <t>Auszahlungsdatum:</t>
        </is>
      </c>
      <c r="C32" s="25" t="inlineStr">
        <is>
          <t>31.03.2026</t>
        </is>
      </c>
      <c r="D32" s="7" t="inlineStr">
        <is>
          <t>Status Überweisung:</t>
        </is>
      </c>
      <c r="E32" s="25" t="inlineStr">
        <is>
          <t>Freigegeben zur Auszahlung</t>
        </is>
      </c>
      <c r="F32" s="27" t="n"/>
      <c r="G32" s="26" t="n"/>
    </row>
    <row r="33" ht="20" customHeight="1">
      <c r="B33" s="7" t="inlineStr">
        <is>
          <t>Bemerkungen:</t>
        </is>
      </c>
      <c r="C33" s="25" t="inlineStr">
        <is>
          <t>Reguläre Abrechnung März 2026. Stundennachweis geprüft.</t>
        </is>
      </c>
      <c r="D33" s="7" t="inlineStr">
        <is>
          <t>Prüfvermerk HR / Lohn:</t>
        </is>
      </c>
      <c r="E33" s="25" t="inlineStr">
        <is>
          <t>Geprüft &amp; Archiviert am 31.03.2026</t>
        </is>
      </c>
      <c r="F33" s="27" t="n"/>
      <c r="G33" s="26" t="n"/>
    </row>
  </sheetData>
  <mergeCells count="30">
    <mergeCell ref="B2:G2"/>
    <mergeCell ref="F11:G11"/>
    <mergeCell ref="C6:D6"/>
    <mergeCell ref="F10:G10"/>
    <mergeCell ref="C15:D15"/>
    <mergeCell ref="B17:G17"/>
    <mergeCell ref="E31:G31"/>
    <mergeCell ref="C14:D14"/>
    <mergeCell ref="F6:G6"/>
    <mergeCell ref="B13:G13"/>
    <mergeCell ref="B27:F27"/>
    <mergeCell ref="F7:G7"/>
    <mergeCell ref="C10:D10"/>
    <mergeCell ref="F15:G15"/>
    <mergeCell ref="B23:F23"/>
    <mergeCell ref="C9:D9"/>
    <mergeCell ref="B30:G30"/>
    <mergeCell ref="F8:G8"/>
    <mergeCell ref="B24:G24"/>
    <mergeCell ref="E32:G32"/>
    <mergeCell ref="B5:D5"/>
    <mergeCell ref="C11:D11"/>
    <mergeCell ref="B28:F28"/>
    <mergeCell ref="F9:G9"/>
    <mergeCell ref="C8:D8"/>
    <mergeCell ref="B3:G3"/>
    <mergeCell ref="C7:D7"/>
    <mergeCell ref="E33:G33"/>
    <mergeCell ref="E5:G5"/>
    <mergeCell ref="F14:G14"/>
  </mergeCells>
  <pageMargins left="0.75" right="0.75" top="1" bottom="1" header="0.5" footer="0.5"/>
  <pageSetup orientation="landscape" paperSize="9"/>
</worksheet>
</file>

<file path=xl/worksheets/sheet2.xml><?xml version="1.0" encoding="utf-8"?>
<worksheet xmlns="http://schemas.openxmlformats.org/spreadsheetml/2006/main">
  <sheetPr>
    <tabColor rgb="000EA5A4"/>
    <outlinePr summaryBelow="1" summaryRight="1"/>
    <pageSetUpPr/>
  </sheetPr>
  <dimension ref="B2:G29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22" customWidth="1" min="3" max="3"/>
    <col width="24" customWidth="1" min="4" max="4"/>
    <col width="22" customWidth="1" min="5" max="5"/>
    <col width="22" customWidth="1" min="6" max="6"/>
    <col width="22" customWidth="1" min="7" max="7"/>
  </cols>
  <sheetData>
    <row r="2" ht="28" customHeight="1">
      <c r="B2" s="1" t="inlineStr">
        <is>
          <t>Minijob-Netto-Rechner &amp; Szenarien</t>
        </is>
      </c>
    </row>
    <row r="3" ht="20" customHeight="1">
      <c r="B3" s="2" t="inlineStr">
        <is>
          <t>Interaktiver Rechner für monatliche Bruttolöhne, RV-Befreiung und Abzüge nach der Beitragsformel</t>
        </is>
      </c>
    </row>
    <row r="5" ht="24" customHeight="1">
      <c r="B5" s="3" t="inlineStr">
        <is>
          <t>Eingabefelder (Parameter)</t>
        </is>
      </c>
      <c r="E5" s="3" t="inlineStr">
        <is>
          <t>Berechnungsergebnis &amp; Auszahlung</t>
        </is>
      </c>
    </row>
    <row r="6" ht="21" customHeight="1">
      <c r="B6" s="4" t="inlineStr">
        <is>
          <t>Monatlicher Bruttoverdienst (EUR):</t>
        </is>
      </c>
      <c r="C6" s="16" t="n">
        <v>540</v>
      </c>
      <c r="D6" s="26" t="n"/>
      <c r="E6" s="4" t="inlineStr">
        <is>
          <t>Arbeitnehmeranteil RV:</t>
        </is>
      </c>
      <c r="F6" s="29">
        <f>IF(C7="Ja", ROUND(C6*C8, 2), 0.00)</f>
        <v>19.44</v>
      </c>
      <c r="G6" s="26" t="n"/>
    </row>
    <row r="7" ht="21" customHeight="1">
      <c r="B7" s="4" t="inlineStr">
        <is>
          <t>Rentenversicherungspflichtig (Ja / Nein):</t>
        </is>
      </c>
      <c r="C7" s="8" t="inlineStr">
        <is>
          <t>Ja</t>
        </is>
      </c>
      <c r="D7" s="26" t="n"/>
      <c r="E7" s="4" t="inlineStr">
        <is>
          <t>Nettoauszahlung (Arbeitnehmer):</t>
        </is>
      </c>
      <c r="F7" s="29">
        <f>C6-D6-C9</f>
        <v>540</v>
      </c>
      <c r="G7" s="26" t="n"/>
    </row>
    <row r="8" ht="21" customHeight="1">
      <c r="B8" s="4" t="inlineStr">
        <is>
          <t>RV-Beitragssatz Arbeitnehmer (%):</t>
        </is>
      </c>
      <c r="C8" s="10" t="n">
        <v>0.036</v>
      </c>
      <c r="D8" s="26" t="n"/>
      <c r="E8" s="4" t="inlineStr">
        <is>
          <t>Hinweis zum Versicherungsstatus:</t>
        </is>
      </c>
      <c r="F8" s="30" t="str">
        <f>IF(AND(C7&lt;&gt;"Ja", C9=0), "Brutto = Netto (RV-befreit)", IF(C7&lt;&gt;"Ja", "Nur sonstige Abzüge", "RV-pflichtig (3,6% Abzug)"))</f>
        <v>RV-pflichtig (3,6% Abzug)</v>
      </c>
      <c r="G8" s="26" t="n"/>
    </row>
    <row r="9" ht="21" customHeight="1">
      <c r="B9" s="4" t="inlineStr">
        <is>
          <t>Sonstige Abzüge / Abzüge AG (EUR):</t>
        </is>
      </c>
      <c r="C9" s="16" t="n">
        <v>0</v>
      </c>
      <c r="D9" s="26" t="n"/>
      <c r="E9" s="4" t="inlineStr">
        <is>
          <t>Max. erlaubte Monatsstunden (Mindestlohn):</t>
        </is>
      </c>
      <c r="F9" s="31">
        <f>ROUNDDOWN(C10/C11, 2)</f>
        <v>41.96</v>
      </c>
      <c r="G9" s="26" t="n"/>
    </row>
    <row r="10" ht="21" customHeight="1">
      <c r="B10" s="4" t="inlineStr">
        <is>
          <t>Geringfügigkeitsgrenze (Monat):</t>
        </is>
      </c>
      <c r="C10" s="20" t="n">
        <v>538</v>
      </c>
      <c r="D10" s="26" t="n"/>
      <c r="E10" s="4" t="inlineStr">
        <is>
          <t>Status Geringfügigkeitsgrenze:</t>
        </is>
      </c>
      <c r="F10" s="30" t="str">
        <f>IF(C6&lt;=C10, "Innerhalb Minijob-Grenze", "Achtung: Grenze überschritten! Übergangsbereich prüfen")</f>
        <v>Achtung: Grenze überschritten! Übergangsbereich prüfen</v>
      </c>
      <c r="G10" s="26" t="n"/>
    </row>
    <row r="11" ht="21" customHeight="1">
      <c r="B11" s="4" t="inlineStr">
        <is>
          <t>Gesetzlicher Mindestlohn (EUR/Std.):</t>
        </is>
      </c>
      <c r="C11" s="32" t="n">
        <v>12.82</v>
      </c>
      <c r="D11" s="26" t="n"/>
      <c r="E11" s="4" t="inlineStr">
        <is>
          <t>Effektive Abzugsquote (%):</t>
        </is>
      </c>
      <c r="F11" s="33">
        <f>IF(C6&gt;0, (C6-D7)/C6, 0.00)</f>
        <v>1</v>
      </c>
      <c r="G11" s="26" t="n"/>
    </row>
    <row r="13" ht="22" customHeight="1">
      <c r="B13" s="3" t="inlineStr">
        <is>
          <t>Erläuterung der gesetzlichen Rechenformel</t>
        </is>
      </c>
    </row>
    <row r="14" ht="20" customHeight="1">
      <c r="B14" s="7" t="inlineStr">
        <is>
          <t>Formel:</t>
        </is>
      </c>
      <c r="C14" s="9" t="inlineStr">
        <is>
          <t>Netto = Brutto - (Brutto * r_RV) - sonstige Abzüge</t>
        </is>
      </c>
      <c r="D14" s="27" t="n"/>
      <c r="E14" s="27" t="n"/>
      <c r="F14" s="27" t="n"/>
      <c r="G14" s="26" t="n"/>
    </row>
    <row r="15" ht="20" customHeight="1">
      <c r="B15" s="7" t="inlineStr">
        <is>
          <t>Parameter r_RV:</t>
        </is>
      </c>
      <c r="C15" s="9" t="inlineStr">
        <is>
          <t>r_RV = 3,60 % bei voller Rentenversicherungspflicht; r_RV = 0,00 % bei schriftlicher Befreiung</t>
        </is>
      </c>
      <c r="D15" s="27" t="n"/>
      <c r="E15" s="27" t="n"/>
      <c r="F15" s="27" t="n"/>
      <c r="G15" s="26" t="n"/>
    </row>
    <row r="16" ht="20" customHeight="1">
      <c r="B16" s="7" t="inlineStr">
        <is>
          <t>Pauschalbeiträge AG:</t>
        </is>
      </c>
      <c r="C16" s="9" t="inlineStr">
        <is>
          <t>Arbeitgeber zahlt zusätzlich pauschal: 15% RV, 13% KV, 2% Steuern, Umlagen U1/U2/Insolvenzgeld</t>
        </is>
      </c>
      <c r="D16" s="27" t="n"/>
      <c r="E16" s="27" t="n"/>
      <c r="F16" s="27" t="n"/>
      <c r="G16" s="26" t="n"/>
    </row>
    <row r="18" ht="24" customHeight="1">
      <c r="B18" s="3" t="inlineStr">
        <is>
          <t>Vergleichstabelle: Typische Monatsverdienste (RV-pflichtig vs. RV-befreit)</t>
        </is>
      </c>
    </row>
    <row r="19" ht="22" customHeight="1">
      <c r="B19" s="11" t="inlineStr">
        <is>
          <t>Bruttoverdienst</t>
        </is>
      </c>
      <c r="C19" s="11" t="inlineStr">
        <is>
          <t>RV-Beitrag (3,6%)</t>
        </is>
      </c>
      <c r="D19" s="11" t="inlineStr">
        <is>
          <t>Netto (mit RV-Pflicht)</t>
        </is>
      </c>
      <c r="E19" s="11" t="inlineStr">
        <is>
          <t>RV-Beitrag (befreit)</t>
        </is>
      </c>
      <c r="F19" s="11" t="inlineStr">
        <is>
          <t>Netto (befreit)</t>
        </is>
      </c>
      <c r="G19" s="11" t="inlineStr">
        <is>
          <t>Differenz monatlich</t>
        </is>
      </c>
    </row>
    <row r="20" ht="20" customHeight="1">
      <c r="B20" s="20" t="n">
        <v>100</v>
      </c>
      <c r="C20" s="20">
        <f>ROUND(B20*0.036, 2)</f>
        <v>3.6</v>
      </c>
      <c r="D20" s="15">
        <f>B20-C20</f>
        <v>96.4</v>
      </c>
      <c r="E20" s="20" t="n">
        <v>0</v>
      </c>
      <c r="F20" s="15">
        <f>B20</f>
        <v>100</v>
      </c>
      <c r="G20" s="20">
        <f>F20-D20</f>
        <v>3.59999999999999</v>
      </c>
    </row>
    <row r="21" ht="20" customHeight="1">
      <c r="B21" s="20" t="n">
        <v>200</v>
      </c>
      <c r="C21" s="20">
        <f>ROUND(B21*0.036, 2)</f>
        <v>7.2</v>
      </c>
      <c r="D21" s="15">
        <f>B21-C21</f>
        <v>192.8</v>
      </c>
      <c r="E21" s="20" t="n">
        <v>0</v>
      </c>
      <c r="F21" s="15">
        <f>B21</f>
        <v>200</v>
      </c>
      <c r="G21" s="20">
        <f>F21-D21</f>
        <v>7.19999999999999</v>
      </c>
    </row>
    <row r="22" ht="20" customHeight="1">
      <c r="B22" s="20" t="n">
        <v>300</v>
      </c>
      <c r="C22" s="20">
        <f>ROUND(B22*0.036, 2)</f>
        <v>10.8</v>
      </c>
      <c r="D22" s="15">
        <f>B22-C22</f>
        <v>289.2</v>
      </c>
      <c r="E22" s="20" t="n">
        <v>0</v>
      </c>
      <c r="F22" s="15">
        <f>B22</f>
        <v>300</v>
      </c>
      <c r="G22" s="20">
        <f>F22-D22</f>
        <v>10.8</v>
      </c>
    </row>
    <row r="23" ht="20" customHeight="1">
      <c r="B23" s="20" t="n">
        <v>400</v>
      </c>
      <c r="C23" s="20">
        <f>ROUND(B23*0.036, 2)</f>
        <v>14.4</v>
      </c>
      <c r="D23" s="15">
        <f>B23-C23</f>
        <v>385.6</v>
      </c>
      <c r="E23" s="20" t="n">
        <v>0</v>
      </c>
      <c r="F23" s="15">
        <f>B23</f>
        <v>400</v>
      </c>
      <c r="G23" s="20">
        <f>F23-D23</f>
        <v>14.4</v>
      </c>
    </row>
    <row r="24" ht="20" customHeight="1">
      <c r="B24" s="20" t="n">
        <v>450</v>
      </c>
      <c r="C24" s="20">
        <f>ROUND(B24*0.036, 2)</f>
        <v>16.2</v>
      </c>
      <c r="D24" s="15">
        <f>B24-C24</f>
        <v>433.8</v>
      </c>
      <c r="E24" s="20" t="n">
        <v>0</v>
      </c>
      <c r="F24" s="15">
        <f>B24</f>
        <v>450</v>
      </c>
      <c r="G24" s="20">
        <f>F24-D24</f>
        <v>16.2</v>
      </c>
    </row>
    <row r="25" ht="20" customHeight="1">
      <c r="B25" s="20" t="n">
        <v>500</v>
      </c>
      <c r="C25" s="20">
        <f>ROUND(B25*0.036, 2)</f>
        <v>18</v>
      </c>
      <c r="D25" s="15">
        <f>B25-C25</f>
        <v>482</v>
      </c>
      <c r="E25" s="20" t="n">
        <v>0</v>
      </c>
      <c r="F25" s="15">
        <f>B25</f>
        <v>500</v>
      </c>
      <c r="G25" s="20">
        <f>F25-D25</f>
        <v>18</v>
      </c>
    </row>
    <row r="26" ht="20" customHeight="1">
      <c r="B26" s="20" t="n">
        <v>520</v>
      </c>
      <c r="C26" s="20">
        <f>ROUND(B26*0.036, 2)</f>
        <v>18.72</v>
      </c>
      <c r="D26" s="15">
        <f>B26-C26</f>
        <v>501.28</v>
      </c>
      <c r="E26" s="20" t="n">
        <v>0</v>
      </c>
      <c r="F26" s="15">
        <f>B26</f>
        <v>520</v>
      </c>
      <c r="G26" s="20">
        <f>F26-D26</f>
        <v>18.72</v>
      </c>
    </row>
    <row r="27" ht="20" customHeight="1">
      <c r="B27" s="20" t="n">
        <v>538</v>
      </c>
      <c r="C27" s="20">
        <f>ROUND(B27*0.036, 2)</f>
        <v>19.37</v>
      </c>
      <c r="D27" s="15">
        <f>B27-C27</f>
        <v>518.63</v>
      </c>
      <c r="E27" s="20" t="n">
        <v>0</v>
      </c>
      <c r="F27" s="15">
        <f>B27</f>
        <v>538</v>
      </c>
      <c r="G27" s="20">
        <f>F27-D27</f>
        <v>19.37</v>
      </c>
    </row>
    <row r="28" ht="20" customHeight="1">
      <c r="B28" s="20" t="n">
        <v>540</v>
      </c>
      <c r="C28" s="20">
        <f>ROUND(B28*0.036, 2)</f>
        <v>19.44</v>
      </c>
      <c r="D28" s="15">
        <f>B28-C28</f>
        <v>520.56</v>
      </c>
      <c r="E28" s="20" t="n">
        <v>0</v>
      </c>
      <c r="F28" s="15">
        <f>B28</f>
        <v>540</v>
      </c>
      <c r="G28" s="20">
        <f>F28-D28</f>
        <v>19.4400000000001</v>
      </c>
    </row>
    <row r="29" ht="20" customHeight="1">
      <c r="B29" s="20" t="n">
        <v>600</v>
      </c>
      <c r="C29" s="20">
        <f>ROUND(B29*0.036, 2)</f>
        <v>21.6</v>
      </c>
      <c r="D29" s="15">
        <f>B29-C29</f>
        <v>578.4</v>
      </c>
      <c r="E29" s="20" t="n">
        <v>0</v>
      </c>
      <c r="F29" s="15">
        <f>B29</f>
        <v>600</v>
      </c>
      <c r="G29" s="20">
        <f>F29-D29</f>
        <v>21.6</v>
      </c>
    </row>
  </sheetData>
  <mergeCells count="21">
    <mergeCell ref="B2:G2"/>
    <mergeCell ref="F11:G11"/>
    <mergeCell ref="C6:D6"/>
    <mergeCell ref="F10:G10"/>
    <mergeCell ref="C15:G15"/>
    <mergeCell ref="F6:G6"/>
    <mergeCell ref="B13:G13"/>
    <mergeCell ref="C14:G14"/>
    <mergeCell ref="F7:G7"/>
    <mergeCell ref="C10:D10"/>
    <mergeCell ref="C16:G16"/>
    <mergeCell ref="C9:D9"/>
    <mergeCell ref="F8:G8"/>
    <mergeCell ref="B5:D5"/>
    <mergeCell ref="C11:D11"/>
    <mergeCell ref="F9:G9"/>
    <mergeCell ref="C8:D8"/>
    <mergeCell ref="B3:G3"/>
    <mergeCell ref="C7:D7"/>
    <mergeCell ref="E5:G5"/>
    <mergeCell ref="B18:G18"/>
  </mergeCells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tabColor rgb="00F59E0B"/>
    <outlinePr summaryBelow="1" summaryRight="1"/>
    <pageSetUpPr/>
  </sheetPr>
  <dimension ref="B2:J23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18" customWidth="1" min="2" max="2"/>
    <col width="16" customWidth="1" min="3" max="3"/>
    <col width="16" customWidth="1" min="4" max="4"/>
    <col width="18" customWidth="1" min="5" max="5"/>
    <col width="20" customWidth="1" min="6" max="6"/>
    <col width="18" customWidth="1" min="7" max="7"/>
    <col width="18" customWidth="1" min="8" max="8"/>
    <col width="18" customWidth="1" min="9" max="9"/>
    <col width="24" customWidth="1" min="10" max="10"/>
  </cols>
  <sheetData>
    <row r="2" ht="28" customHeight="1">
      <c r="B2" s="1" t="inlineStr">
        <is>
          <t>Jahresübersicht Minijob (12 Monate Controlling &amp; Nachweis)</t>
        </is>
      </c>
    </row>
    <row r="3" ht="20" customHeight="1">
      <c r="B3" s="2" t="inlineStr">
        <is>
          <t>Monatlicher Verlauf, Einhaltung der Jahres-Verdienstgrenze (6.456 €) und Abzüge</t>
        </is>
      </c>
    </row>
    <row r="5" ht="24" customHeight="1">
      <c r="B5" s="34" t="inlineStr">
        <is>
          <t>Jahres-Gesamtbrutto</t>
        </is>
      </c>
      <c r="D5" s="34" t="inlineStr">
        <is>
          <t>Gesamte Arbeitsstunden</t>
        </is>
      </c>
      <c r="F5" s="34" t="inlineStr">
        <is>
          <t>Gesamte RV-Abzüge (AN)</t>
        </is>
      </c>
      <c r="H5" s="34" t="inlineStr">
        <is>
          <t>Nettoauszahlung Gesamt</t>
        </is>
      </c>
      <c r="J5" s="34" t="inlineStr">
        <is>
          <t>Jahresgrenzen-Status</t>
        </is>
      </c>
    </row>
    <row r="6" ht="30" customHeight="1">
      <c r="B6" s="35">
        <f>E23</f>
        <v>6480</v>
      </c>
      <c r="D6" s="36">
        <f>C23</f>
        <v>480</v>
      </c>
      <c r="F6" s="35">
        <f>G23</f>
        <v>233.28</v>
      </c>
      <c r="H6" s="35">
        <f>I23</f>
        <v>6246.72</v>
      </c>
      <c r="J6" s="37" t="str">
        <f>IF(E23&lt;=6456, "Eingehalten", "Überschritten!")</f>
        <v>Überschritten!</v>
      </c>
    </row>
    <row r="7" ht="24" customHeight="1"/>
    <row r="9" ht="22" customHeight="1">
      <c r="B9" s="3" t="inlineStr">
        <is>
          <t>Monatlicher Abrechnungsverlauf im Kalenderjahr 2026</t>
        </is>
      </c>
    </row>
    <row r="10" ht="30" customHeight="1">
      <c r="B10" s="11" t="inlineStr">
        <is>
          <t>Monat</t>
        </is>
      </c>
      <c r="C10" s="11" t="inlineStr">
        <is>
          <t>Arbeitsstunden</t>
        </is>
      </c>
      <c r="D10" s="11" t="inlineStr">
        <is>
          <t>Stundenlohn</t>
        </is>
      </c>
      <c r="E10" s="11" t="inlineStr">
        <is>
          <t>Bruttolohn</t>
        </is>
      </c>
      <c r="F10" s="11" t="inlineStr">
        <is>
          <t>RV-Status (Pflicht)</t>
        </is>
      </c>
      <c r="G10" s="11" t="inlineStr">
        <is>
          <t>RV-Abzug AN (3,6%)</t>
        </is>
      </c>
      <c r="H10" s="11" t="inlineStr">
        <is>
          <t>Sonstige Abzüge</t>
        </is>
      </c>
      <c r="I10" s="11" t="inlineStr">
        <is>
          <t>Nettoauszahlung</t>
        </is>
      </c>
      <c r="J10" s="11" t="inlineStr">
        <is>
          <t>Prüfvermerk / Ablage</t>
        </is>
      </c>
    </row>
    <row r="11" ht="20" customHeight="1">
      <c r="B11" s="9" t="inlineStr">
        <is>
          <t>Januar 2026</t>
        </is>
      </c>
      <c r="C11" s="13" t="n">
        <v>40</v>
      </c>
      <c r="D11" s="14" t="n">
        <v>13.5</v>
      </c>
      <c r="E11" s="15">
        <f>ROUND(C11*D11, 2)</f>
        <v>540</v>
      </c>
      <c r="F11" s="8" t="inlineStr">
        <is>
          <t>Ja</t>
        </is>
      </c>
      <c r="G11" s="20">
        <f>IF(F11="Ja", ROUND(E11*0.036, 2), 0.00)</f>
        <v>19.44</v>
      </c>
      <c r="H11" s="16" t="n">
        <v>0</v>
      </c>
      <c r="I11" s="15">
        <f>E11-G11-H11</f>
        <v>520.56</v>
      </c>
      <c r="J11" s="38" t="inlineStr">
        <is>
          <t>Beleg archiviert</t>
        </is>
      </c>
    </row>
    <row r="12" ht="20" customHeight="1">
      <c r="B12" s="9" t="inlineStr">
        <is>
          <t>Februar 2026</t>
        </is>
      </c>
      <c r="C12" s="13" t="n">
        <v>38</v>
      </c>
      <c r="D12" s="14" t="n">
        <v>13.5</v>
      </c>
      <c r="E12" s="15">
        <f>ROUND(C12*D12, 2)</f>
        <v>513</v>
      </c>
      <c r="F12" s="8" t="inlineStr">
        <is>
          <t>Ja</t>
        </is>
      </c>
      <c r="G12" s="20">
        <f>IF(F12="Ja", ROUND(E12*0.036, 2), 0.00)</f>
        <v>18.47</v>
      </c>
      <c r="H12" s="16" t="n">
        <v>0</v>
      </c>
      <c r="I12" s="15">
        <f>E12-G12-H12</f>
        <v>494.53</v>
      </c>
      <c r="J12" s="38" t="inlineStr">
        <is>
          <t>Beleg archiviert</t>
        </is>
      </c>
    </row>
    <row r="13" ht="20" customHeight="1">
      <c r="B13" s="9" t="inlineStr">
        <is>
          <t>März 2026</t>
        </is>
      </c>
      <c r="C13" s="13" t="n">
        <v>40</v>
      </c>
      <c r="D13" s="14" t="n">
        <v>13.5</v>
      </c>
      <c r="E13" s="15">
        <f>ROUND(C13*D13, 2)</f>
        <v>540</v>
      </c>
      <c r="F13" s="8" t="inlineStr">
        <is>
          <t>Ja</t>
        </is>
      </c>
      <c r="G13" s="20">
        <f>IF(F13="Ja", ROUND(E13*0.036, 2), 0.00)</f>
        <v>19.44</v>
      </c>
      <c r="H13" s="16" t="n">
        <v>0</v>
      </c>
      <c r="I13" s="15">
        <f>E13-G13-H13</f>
        <v>520.56</v>
      </c>
      <c r="J13" s="38" t="inlineStr">
        <is>
          <t>Beleg archiviert</t>
        </is>
      </c>
    </row>
    <row r="14" ht="20" customHeight="1">
      <c r="B14" s="9" t="inlineStr">
        <is>
          <t>April 2026</t>
        </is>
      </c>
      <c r="C14" s="13" t="n">
        <v>40</v>
      </c>
      <c r="D14" s="14" t="n">
        <v>13.5</v>
      </c>
      <c r="E14" s="15">
        <f>ROUND(C14*D14, 2)</f>
        <v>540</v>
      </c>
      <c r="F14" s="8" t="inlineStr">
        <is>
          <t>Ja</t>
        </is>
      </c>
      <c r="G14" s="20">
        <f>IF(F14="Ja", ROUND(E14*0.036, 2), 0.00)</f>
        <v>19.44</v>
      </c>
      <c r="H14" s="16" t="n">
        <v>0</v>
      </c>
      <c r="I14" s="15">
        <f>E14-G14-H14</f>
        <v>520.56</v>
      </c>
      <c r="J14" s="38" t="inlineStr">
        <is>
          <t>Beleg archiviert</t>
        </is>
      </c>
    </row>
    <row r="15" ht="20" customHeight="1">
      <c r="B15" s="9" t="inlineStr">
        <is>
          <t>Mai 2026</t>
        </is>
      </c>
      <c r="C15" s="13" t="n">
        <v>42</v>
      </c>
      <c r="D15" s="14" t="n">
        <v>13.5</v>
      </c>
      <c r="E15" s="15">
        <f>ROUND(C15*D15, 2)</f>
        <v>567</v>
      </c>
      <c r="F15" s="8" t="inlineStr">
        <is>
          <t>Ja</t>
        </is>
      </c>
      <c r="G15" s="20">
        <f>IF(F15="Ja", ROUND(E15*0.036, 2), 0.00)</f>
        <v>20.41</v>
      </c>
      <c r="H15" s="16" t="n">
        <v>0</v>
      </c>
      <c r="I15" s="15">
        <f>E15-G15-H15</f>
        <v>546.59</v>
      </c>
      <c r="J15" s="38" t="inlineStr">
        <is>
          <t>Beleg archiviert</t>
        </is>
      </c>
    </row>
    <row r="16" ht="20" customHeight="1">
      <c r="B16" s="9" t="inlineStr">
        <is>
          <t>Juni 2026</t>
        </is>
      </c>
      <c r="C16" s="13" t="n">
        <v>40</v>
      </c>
      <c r="D16" s="14" t="n">
        <v>13.5</v>
      </c>
      <c r="E16" s="15">
        <f>ROUND(C16*D16, 2)</f>
        <v>540</v>
      </c>
      <c r="F16" s="8" t="inlineStr">
        <is>
          <t>Ja</t>
        </is>
      </c>
      <c r="G16" s="20">
        <f>IF(F16="Ja", ROUND(E16*0.036, 2), 0.00)</f>
        <v>19.44</v>
      </c>
      <c r="H16" s="16" t="n">
        <v>0</v>
      </c>
      <c r="I16" s="15">
        <f>E16-G16-H16</f>
        <v>520.56</v>
      </c>
      <c r="J16" s="38" t="inlineStr">
        <is>
          <t>Beleg archiviert</t>
        </is>
      </c>
    </row>
    <row r="17" ht="20" customHeight="1">
      <c r="B17" s="9" t="inlineStr">
        <is>
          <t>Juli 2026</t>
        </is>
      </c>
      <c r="C17" s="13" t="n">
        <v>39</v>
      </c>
      <c r="D17" s="14" t="n">
        <v>13.5</v>
      </c>
      <c r="E17" s="15">
        <f>ROUND(C17*D17, 2)</f>
        <v>526.5</v>
      </c>
      <c r="F17" s="8" t="inlineStr">
        <is>
          <t>Ja</t>
        </is>
      </c>
      <c r="G17" s="20">
        <f>IF(F17="Ja", ROUND(E17*0.036, 2), 0.00)</f>
        <v>18.95</v>
      </c>
      <c r="H17" s="16" t="n">
        <v>0</v>
      </c>
      <c r="I17" s="15">
        <f>E17-G17-H17</f>
        <v>507.55</v>
      </c>
      <c r="J17" s="38" t="inlineStr">
        <is>
          <t>Beleg archiviert</t>
        </is>
      </c>
    </row>
    <row r="18" ht="20" customHeight="1">
      <c r="B18" s="9" t="inlineStr">
        <is>
          <t>August 2026</t>
        </is>
      </c>
      <c r="C18" s="13" t="n">
        <v>40</v>
      </c>
      <c r="D18" s="14" t="n">
        <v>13.5</v>
      </c>
      <c r="E18" s="15">
        <f>ROUND(C18*D18, 2)</f>
        <v>540</v>
      </c>
      <c r="F18" s="8" t="inlineStr">
        <is>
          <t>Ja</t>
        </is>
      </c>
      <c r="G18" s="20">
        <f>IF(F18="Ja", ROUND(E18*0.036, 2), 0.00)</f>
        <v>19.44</v>
      </c>
      <c r="H18" s="16" t="n">
        <v>0</v>
      </c>
      <c r="I18" s="15">
        <f>E18-G18-H18</f>
        <v>520.56</v>
      </c>
      <c r="J18" s="38" t="inlineStr">
        <is>
          <t>Beleg archiviert</t>
        </is>
      </c>
    </row>
    <row r="19" ht="20" customHeight="1">
      <c r="B19" s="9" t="inlineStr">
        <is>
          <t>September 2026</t>
        </is>
      </c>
      <c r="C19" s="13" t="n">
        <v>40</v>
      </c>
      <c r="D19" s="14" t="n">
        <v>13.5</v>
      </c>
      <c r="E19" s="15">
        <f>ROUND(C19*D19, 2)</f>
        <v>540</v>
      </c>
      <c r="F19" s="8" t="inlineStr">
        <is>
          <t>Ja</t>
        </is>
      </c>
      <c r="G19" s="20">
        <f>IF(F19="Ja", ROUND(E19*0.036, 2), 0.00)</f>
        <v>19.44</v>
      </c>
      <c r="H19" s="16" t="n">
        <v>0</v>
      </c>
      <c r="I19" s="15">
        <f>E19-G19-H19</f>
        <v>520.56</v>
      </c>
      <c r="J19" s="38" t="inlineStr">
        <is>
          <t>Beleg archiviert</t>
        </is>
      </c>
    </row>
    <row r="20" ht="20" customHeight="1">
      <c r="B20" s="9" t="inlineStr">
        <is>
          <t>Oktober 2026</t>
        </is>
      </c>
      <c r="C20" s="13" t="n">
        <v>41</v>
      </c>
      <c r="D20" s="14" t="n">
        <v>13.5</v>
      </c>
      <c r="E20" s="15">
        <f>ROUND(C20*D20, 2)</f>
        <v>553.5</v>
      </c>
      <c r="F20" s="8" t="inlineStr">
        <is>
          <t>Ja</t>
        </is>
      </c>
      <c r="G20" s="20">
        <f>IF(F20="Ja", ROUND(E20*0.036, 2), 0.00)</f>
        <v>19.93</v>
      </c>
      <c r="H20" s="16" t="n">
        <v>0</v>
      </c>
      <c r="I20" s="15">
        <f>E20-G20-H20</f>
        <v>533.57</v>
      </c>
      <c r="J20" s="38" t="inlineStr">
        <is>
          <t>Beleg archiviert</t>
        </is>
      </c>
    </row>
    <row r="21" ht="20" customHeight="1">
      <c r="B21" s="9" t="inlineStr">
        <is>
          <t>November 2026</t>
        </is>
      </c>
      <c r="C21" s="13" t="n">
        <v>40</v>
      </c>
      <c r="D21" s="14" t="n">
        <v>13.5</v>
      </c>
      <c r="E21" s="15">
        <f>ROUND(C21*D21, 2)</f>
        <v>540</v>
      </c>
      <c r="F21" s="8" t="inlineStr">
        <is>
          <t>Ja</t>
        </is>
      </c>
      <c r="G21" s="20">
        <f>IF(F21="Ja", ROUND(E21*0.036, 2), 0.00)</f>
        <v>19.44</v>
      </c>
      <c r="H21" s="16" t="n">
        <v>0</v>
      </c>
      <c r="I21" s="15">
        <f>E21-G21-H21</f>
        <v>520.56</v>
      </c>
      <c r="J21" s="38" t="inlineStr">
        <is>
          <t>Beleg archiviert</t>
        </is>
      </c>
    </row>
    <row r="22" ht="20" customHeight="1">
      <c r="B22" s="9" t="inlineStr">
        <is>
          <t>Dezember 2026</t>
        </is>
      </c>
      <c r="C22" s="13" t="n">
        <v>40</v>
      </c>
      <c r="D22" s="14" t="n">
        <v>13.5</v>
      </c>
      <c r="E22" s="15">
        <f>ROUND(C22*D22, 2)</f>
        <v>540</v>
      </c>
      <c r="F22" s="8" t="inlineStr">
        <is>
          <t>Ja</t>
        </is>
      </c>
      <c r="G22" s="20">
        <f>IF(F22="Ja", ROUND(E22*0.036, 2), 0.00)</f>
        <v>19.44</v>
      </c>
      <c r="H22" s="16" t="n">
        <v>0</v>
      </c>
      <c r="I22" s="15">
        <f>E22-G22-H22</f>
        <v>520.56</v>
      </c>
      <c r="J22" s="38" t="inlineStr">
        <is>
          <t>Beleg archiviert</t>
        </is>
      </c>
    </row>
    <row r="23" ht="24" customHeight="1">
      <c r="B23" s="39" t="inlineStr">
        <is>
          <t>Gesamtsumme Jahr 2026</t>
        </is>
      </c>
      <c r="C23" s="40">
        <f>SUM(C11:C22)</f>
        <v>480</v>
      </c>
      <c r="D23" s="41">
        <f>AVERAGE(D11:D22)</f>
        <v>13.5</v>
      </c>
      <c r="E23" s="42">
        <f>SUM(E11:E22)</f>
        <v>6480</v>
      </c>
      <c r="F23" s="43" t="inlineStr">
        <is>
          <t>-</t>
        </is>
      </c>
      <c r="G23" s="42">
        <f>SUM(G11:G22)</f>
        <v>233.28</v>
      </c>
      <c r="H23" s="42">
        <f>SUM(H11:H22)</f>
        <v>0</v>
      </c>
      <c r="I23" s="44">
        <f>SUM(I11:I22)</f>
        <v>6246.72</v>
      </c>
      <c r="J23" s="45" t="str">
        <f>IF(E23&lt;=6456, "OK (Im Rahmen)", "Prüfung erforderlich")</f>
        <v>Prüfung erforderlich</v>
      </c>
    </row>
  </sheetData>
  <mergeCells count="13">
    <mergeCell ref="B3:J3"/>
    <mergeCell ref="H6:I7"/>
    <mergeCell ref="B5:C5"/>
    <mergeCell ref="F5:G5"/>
    <mergeCell ref="D5:E5"/>
    <mergeCell ref="D6:E7"/>
    <mergeCell ref="B6:C7"/>
    <mergeCell ref="H5:I5"/>
    <mergeCell ref="F6:G7"/>
    <mergeCell ref="J5"/>
    <mergeCell ref="J6:J7"/>
    <mergeCell ref="B9:J9"/>
    <mergeCell ref="B2:J2"/>
  </mergeCells>
  <pageMargins left="0.75" right="0.75" top="1" bottom="1" header="0.5" footer="0.5"/>
  <pageSetup orientation="landscape" paperSize="9"/>
</worksheet>
</file>

<file path=xl/worksheets/sheet4.xml><?xml version="1.0" encoding="utf-8"?>
<worksheet xmlns="http://schemas.openxmlformats.org/spreadsheetml/2006/main">
  <sheetPr>
    <tabColor rgb="0016A34A"/>
    <outlinePr summaryBelow="1" summaryRight="1"/>
    <pageSetUpPr/>
  </sheetPr>
  <dimension ref="B2:I59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5" customWidth="1" min="3" max="3"/>
    <col width="32" customWidth="1" min="4" max="4"/>
    <col width="14" customWidth="1" min="5" max="5"/>
    <col width="14" customWidth="1" min="6" max="6"/>
    <col width="14" customWidth="1" min="7" max="7"/>
    <col width="22" customWidth="1" min="8" max="8"/>
    <col width="22" customWidth="1" min="9" max="9"/>
  </cols>
  <sheetData>
    <row r="2" ht="28" customHeight="1">
      <c r="B2" s="1" t="inlineStr">
        <is>
          <t>Monatliche Stundenerfassung (Arbeitszeitnachweis nach MiLoG)</t>
        </is>
      </c>
    </row>
    <row r="3" ht="20" customHeight="1">
      <c r="B3" s="2" t="inlineStr">
        <is>
          <t>Lückenlose Dokumentation von Beginn, Ende, Pause und Netto-Arbeitsstunden für Minijobber</t>
        </is>
      </c>
    </row>
    <row r="5" ht="20" customHeight="1">
      <c r="B5" s="48" t="inlineStr">
        <is>
          <t>Mitarbeiter:</t>
        </is>
      </c>
      <c r="C5" s="49" t="inlineStr">
        <is>
          <t>Max Mustermann (MJ-001)</t>
        </is>
      </c>
      <c r="E5" s="48" t="inlineStr">
        <is>
          <t>Monat / Jahr:</t>
        </is>
      </c>
      <c r="F5" s="49" t="inlineStr">
        <is>
          <t>März 2026</t>
        </is>
      </c>
      <c r="H5" s="48" t="inlineStr">
        <is>
          <t>Monatssoll / Grenze:</t>
        </is>
      </c>
      <c r="I5" s="49" t="inlineStr">
        <is>
          <t>40,00 Std. (540,00 €)</t>
        </is>
      </c>
    </row>
    <row r="6" ht="24" customHeight="1">
      <c r="B6" s="50" t="inlineStr">
        <is>
          <t>Summe erfasste Stunden:</t>
        </is>
      </c>
      <c r="D6" s="51">
        <f>H59</f>
        <v>40</v>
      </c>
      <c r="E6" s="50" t="inlineStr">
        <is>
          <t>Rechnerischer Verdienst (13,50 €/Std.):</t>
        </is>
      </c>
      <c r="G6" s="52">
        <f>D6*13.50</f>
        <v>540</v>
      </c>
      <c r="H6" s="53" t="str">
        <f>IF(D6&lt;=40, "Im Soll-Rahmen", "Abweichung prüfen")</f>
        <v>Im Soll-Rahmen</v>
      </c>
    </row>
    <row r="8" ht="24" customHeight="1">
      <c r="B8" s="11" t="inlineStr">
        <is>
          <t>Lfd. Nr.</t>
        </is>
      </c>
      <c r="C8" s="11" t="inlineStr">
        <is>
          <t>Datum</t>
        </is>
      </c>
      <c r="D8" s="11" t="inlineStr">
        <is>
          <t>Tätigkeit / Beschreibung</t>
        </is>
      </c>
      <c r="E8" s="11" t="inlineStr">
        <is>
          <t>Beginn</t>
        </is>
      </c>
      <c r="F8" s="11" t="inlineStr">
        <is>
          <t>Ende</t>
        </is>
      </c>
      <c r="G8" s="11" t="inlineStr">
        <is>
          <t>Pause (Std.)</t>
        </is>
      </c>
      <c r="H8" s="11" t="inlineStr">
        <is>
          <t>Arbeitsstunden (Netto)</t>
        </is>
      </c>
      <c r="I8" s="11" t="inlineStr">
        <is>
          <t>Unterschrift / Status</t>
        </is>
      </c>
    </row>
    <row r="9" ht="20" customHeight="1">
      <c r="B9" s="12" t="n">
        <v>1</v>
      </c>
      <c r="C9" s="8" t="inlineStr">
        <is>
          <t>02.03.2026</t>
        </is>
      </c>
      <c r="D9" s="5" t="inlineStr">
        <is>
          <t>Lager &amp; Versandvorbereitung</t>
        </is>
      </c>
      <c r="E9" s="8" t="inlineStr">
        <is>
          <t>08:00</t>
        </is>
      </c>
      <c r="F9" s="8" t="inlineStr">
        <is>
          <t>12:30</t>
        </is>
      </c>
      <c r="G9" s="54" t="n">
        <v>0.5</v>
      </c>
      <c r="H9" s="55" t="n">
        <v>4</v>
      </c>
      <c r="I9" s="12" t="inlineStr">
        <is>
          <t>Freigegeben</t>
        </is>
      </c>
    </row>
    <row r="10" ht="20" customHeight="1">
      <c r="B10" s="12" t="n">
        <v>2</v>
      </c>
      <c r="C10" s="8" t="inlineStr">
        <is>
          <t>04.03.2026</t>
        </is>
      </c>
      <c r="D10" s="5" t="inlineStr">
        <is>
          <t>Kundenbetreuung &amp; Kommissionierung</t>
        </is>
      </c>
      <c r="E10" s="8" t="inlineStr">
        <is>
          <t>08:00</t>
        </is>
      </c>
      <c r="F10" s="8" t="inlineStr">
        <is>
          <t>12:30</t>
        </is>
      </c>
      <c r="G10" s="54" t="n">
        <v>0.5</v>
      </c>
      <c r="H10" s="55" t="n">
        <v>4</v>
      </c>
      <c r="I10" s="12" t="inlineStr">
        <is>
          <t>Freigegeben</t>
        </is>
      </c>
    </row>
    <row r="11" ht="20" customHeight="1">
      <c r="B11" s="12" t="n">
        <v>3</v>
      </c>
      <c r="C11" s="8" t="inlineStr">
        <is>
          <t>09.03.2026</t>
        </is>
      </c>
      <c r="D11" s="5" t="inlineStr">
        <is>
          <t>Warenannahme und Prüfung</t>
        </is>
      </c>
      <c r="E11" s="8" t="inlineStr">
        <is>
          <t>08:00</t>
        </is>
      </c>
      <c r="F11" s="8" t="inlineStr">
        <is>
          <t>12:30</t>
        </is>
      </c>
      <c r="G11" s="54" t="n">
        <v>0.5</v>
      </c>
      <c r="H11" s="55" t="n">
        <v>4</v>
      </c>
      <c r="I11" s="12" t="inlineStr">
        <is>
          <t>Freigegeben</t>
        </is>
      </c>
    </row>
    <row r="12" ht="20" customHeight="1">
      <c r="B12" s="12" t="n">
        <v>4</v>
      </c>
      <c r="C12" s="8" t="inlineStr">
        <is>
          <t>11.03.2026</t>
        </is>
      </c>
      <c r="D12" s="5" t="inlineStr">
        <is>
          <t>Bestandszählung &amp; Inventur</t>
        </is>
      </c>
      <c r="E12" s="8" t="inlineStr">
        <is>
          <t>08:00</t>
        </is>
      </c>
      <c r="F12" s="8" t="inlineStr">
        <is>
          <t>12:30</t>
        </is>
      </c>
      <c r="G12" s="54" t="n">
        <v>0.5</v>
      </c>
      <c r="H12" s="55" t="n">
        <v>4</v>
      </c>
      <c r="I12" s="12" t="inlineStr">
        <is>
          <t>Freigegeben</t>
        </is>
      </c>
    </row>
    <row r="13" ht="20" customHeight="1">
      <c r="B13" s="12" t="n">
        <v>5</v>
      </c>
      <c r="C13" s="8" t="inlineStr">
        <is>
          <t>16.03.2026</t>
        </is>
      </c>
      <c r="D13" s="5" t="inlineStr">
        <is>
          <t>Lager &amp; Verpackung</t>
        </is>
      </c>
      <c r="E13" s="8" t="inlineStr">
        <is>
          <t>08:00</t>
        </is>
      </c>
      <c r="F13" s="8" t="inlineStr">
        <is>
          <t>12:30</t>
        </is>
      </c>
      <c r="G13" s="54" t="n">
        <v>0.5</v>
      </c>
      <c r="H13" s="55" t="n">
        <v>4</v>
      </c>
      <c r="I13" s="12" t="inlineStr">
        <is>
          <t>Freigegeben</t>
        </is>
      </c>
    </row>
    <row r="14" ht="20" customHeight="1">
      <c r="B14" s="12" t="n">
        <v>6</v>
      </c>
      <c r="C14" s="8" t="inlineStr">
        <is>
          <t>18.03.2026</t>
        </is>
      </c>
      <c r="D14" s="5" t="inlineStr">
        <is>
          <t>Retourenbearbeitung</t>
        </is>
      </c>
      <c r="E14" s="8" t="inlineStr">
        <is>
          <t>08:00</t>
        </is>
      </c>
      <c r="F14" s="8" t="inlineStr">
        <is>
          <t>12:30</t>
        </is>
      </c>
      <c r="G14" s="54" t="n">
        <v>0.5</v>
      </c>
      <c r="H14" s="55" t="n">
        <v>4</v>
      </c>
      <c r="I14" s="12" t="inlineStr">
        <is>
          <t>Freigegeben</t>
        </is>
      </c>
    </row>
    <row r="15" ht="20" customHeight="1">
      <c r="B15" s="12" t="n">
        <v>7</v>
      </c>
      <c r="C15" s="8" t="inlineStr">
        <is>
          <t>23.03.2026</t>
        </is>
      </c>
      <c r="D15" s="5" t="inlineStr">
        <is>
          <t>Kommissionierung</t>
        </is>
      </c>
      <c r="E15" s="8" t="inlineStr">
        <is>
          <t>08:00</t>
        </is>
      </c>
      <c r="F15" s="8" t="inlineStr">
        <is>
          <t>12:30</t>
        </is>
      </c>
      <c r="G15" s="54" t="n">
        <v>0.5</v>
      </c>
      <c r="H15" s="55" t="n">
        <v>4</v>
      </c>
      <c r="I15" s="12" t="inlineStr">
        <is>
          <t>Freigegeben</t>
        </is>
      </c>
    </row>
    <row r="16" ht="20" customHeight="1">
      <c r="B16" s="12" t="n">
        <v>8</v>
      </c>
      <c r="C16" s="8" t="inlineStr">
        <is>
          <t>25.03.2026</t>
        </is>
      </c>
      <c r="D16" s="5" t="inlineStr">
        <is>
          <t>Lager &amp; Versand</t>
        </is>
      </c>
      <c r="E16" s="8" t="inlineStr">
        <is>
          <t>08:00</t>
        </is>
      </c>
      <c r="F16" s="8" t="inlineStr">
        <is>
          <t>12:30</t>
        </is>
      </c>
      <c r="G16" s="54" t="n">
        <v>0.5</v>
      </c>
      <c r="H16" s="55" t="n">
        <v>4</v>
      </c>
      <c r="I16" s="12" t="inlineStr">
        <is>
          <t>Freigegeben</t>
        </is>
      </c>
    </row>
    <row r="17" ht="20" customHeight="1">
      <c r="B17" s="12" t="n">
        <v>9</v>
      </c>
      <c r="C17" s="8" t="inlineStr">
        <is>
          <t>27.03.2026</t>
        </is>
      </c>
      <c r="D17" s="5" t="inlineStr">
        <is>
          <t>Versandabwicklung</t>
        </is>
      </c>
      <c r="E17" s="8" t="inlineStr">
        <is>
          <t>08:00</t>
        </is>
      </c>
      <c r="F17" s="8" t="inlineStr">
        <is>
          <t>12:30</t>
        </is>
      </c>
      <c r="G17" s="54" t="n">
        <v>0.5</v>
      </c>
      <c r="H17" s="55" t="n">
        <v>4</v>
      </c>
      <c r="I17" s="12" t="inlineStr">
        <is>
          <t>Freigegeben</t>
        </is>
      </c>
    </row>
    <row r="18" ht="20" customHeight="1">
      <c r="B18" s="12" t="n">
        <v>10</v>
      </c>
      <c r="C18" s="8" t="inlineStr">
        <is>
          <t>30.03.2026</t>
        </is>
      </c>
      <c r="D18" s="5" t="inlineStr">
        <is>
          <t>Monatsabschluss Lager</t>
        </is>
      </c>
      <c r="E18" s="8" t="inlineStr">
        <is>
          <t>08:00</t>
        </is>
      </c>
      <c r="F18" s="8" t="inlineStr">
        <is>
          <t>12:30</t>
        </is>
      </c>
      <c r="G18" s="54" t="n">
        <v>0.5</v>
      </c>
      <c r="H18" s="55" t="n">
        <v>4</v>
      </c>
      <c r="I18" s="12" t="inlineStr">
        <is>
          <t>Freigegeben</t>
        </is>
      </c>
    </row>
    <row r="19" ht="20" customHeight="1">
      <c r="B19" s="12" t="n">
        <v>11</v>
      </c>
      <c r="C19" s="56" t="n"/>
      <c r="D19" s="57" t="n"/>
      <c r="E19" s="56" t="n"/>
      <c r="F19" s="56" t="n"/>
      <c r="G19" s="58" t="n"/>
      <c r="H19" s="59" t="n"/>
      <c r="I19" s="12" t="n"/>
    </row>
    <row r="20" ht="20" customHeight="1">
      <c r="B20" s="12" t="n">
        <v>12</v>
      </c>
      <c r="C20" s="56" t="n"/>
      <c r="D20" s="57" t="n"/>
      <c r="E20" s="56" t="n"/>
      <c r="F20" s="56" t="n"/>
      <c r="G20" s="58" t="n"/>
      <c r="H20" s="59" t="n"/>
      <c r="I20" s="12" t="n"/>
    </row>
    <row r="21" ht="20" customHeight="1">
      <c r="B21" s="12" t="n">
        <v>13</v>
      </c>
      <c r="C21" s="56" t="n"/>
      <c r="D21" s="57" t="n"/>
      <c r="E21" s="56" t="n"/>
      <c r="F21" s="56" t="n"/>
      <c r="G21" s="58" t="n"/>
      <c r="H21" s="59" t="n"/>
      <c r="I21" s="12" t="n"/>
    </row>
    <row r="22" ht="20" customHeight="1">
      <c r="B22" s="12" t="n">
        <v>14</v>
      </c>
      <c r="C22" s="56" t="n"/>
      <c r="D22" s="57" t="n"/>
      <c r="E22" s="56" t="n"/>
      <c r="F22" s="56" t="n"/>
      <c r="G22" s="58" t="n"/>
      <c r="H22" s="59" t="n"/>
      <c r="I22" s="12" t="n"/>
    </row>
    <row r="23" ht="20" customHeight="1">
      <c r="B23" s="12" t="n">
        <v>15</v>
      </c>
      <c r="C23" s="56" t="n"/>
      <c r="D23" s="57" t="n"/>
      <c r="E23" s="56" t="n"/>
      <c r="F23" s="56" t="n"/>
      <c r="G23" s="58" t="n"/>
      <c r="H23" s="59" t="n"/>
      <c r="I23" s="12" t="n"/>
    </row>
    <row r="24" ht="20" customHeight="1">
      <c r="B24" s="12" t="n">
        <v>16</v>
      </c>
      <c r="C24" s="56" t="n"/>
      <c r="D24" s="57" t="n"/>
      <c r="E24" s="56" t="n"/>
      <c r="F24" s="56" t="n"/>
      <c r="G24" s="58" t="n"/>
      <c r="H24" s="59" t="n"/>
      <c r="I24" s="12" t="n"/>
    </row>
    <row r="25" ht="20" customHeight="1">
      <c r="B25" s="12" t="n">
        <v>17</v>
      </c>
      <c r="C25" s="56" t="n"/>
      <c r="D25" s="57" t="n"/>
      <c r="E25" s="56" t="n"/>
      <c r="F25" s="56" t="n"/>
      <c r="G25" s="58" t="n"/>
      <c r="H25" s="59" t="n"/>
      <c r="I25" s="12" t="n"/>
    </row>
    <row r="26" ht="20" customHeight="1">
      <c r="B26" s="12" t="n">
        <v>18</v>
      </c>
      <c r="C26" s="56" t="n"/>
      <c r="D26" s="57" t="n"/>
      <c r="E26" s="56" t="n"/>
      <c r="F26" s="56" t="n"/>
      <c r="G26" s="58" t="n"/>
      <c r="H26" s="59" t="n"/>
      <c r="I26" s="12" t="n"/>
    </row>
    <row r="27" ht="20" customHeight="1">
      <c r="B27" s="12" t="n">
        <v>19</v>
      </c>
      <c r="C27" s="56" t="n"/>
      <c r="D27" s="57" t="n"/>
      <c r="E27" s="56" t="n"/>
      <c r="F27" s="56" t="n"/>
      <c r="G27" s="58" t="n"/>
      <c r="H27" s="59" t="n"/>
      <c r="I27" s="12" t="n"/>
    </row>
    <row r="28" ht="20" customHeight="1">
      <c r="B28" s="12" t="n">
        <v>20</v>
      </c>
      <c r="C28" s="56" t="n"/>
      <c r="D28" s="57" t="n"/>
      <c r="E28" s="56" t="n"/>
      <c r="F28" s="56" t="n"/>
      <c r="G28" s="58" t="n"/>
      <c r="H28" s="59" t="n"/>
      <c r="I28" s="12" t="n"/>
    </row>
    <row r="29" ht="20" customHeight="1">
      <c r="B29" s="12" t="n">
        <v>21</v>
      </c>
      <c r="C29" s="56" t="n"/>
      <c r="D29" s="57" t="n"/>
      <c r="E29" s="56" t="n"/>
      <c r="F29" s="56" t="n"/>
      <c r="G29" s="58" t="n"/>
      <c r="H29" s="59" t="n"/>
      <c r="I29" s="12" t="n"/>
    </row>
    <row r="30" ht="20" customHeight="1">
      <c r="B30" s="12" t="n">
        <v>22</v>
      </c>
      <c r="C30" s="56" t="n"/>
      <c r="D30" s="57" t="n"/>
      <c r="E30" s="56" t="n"/>
      <c r="F30" s="56" t="n"/>
      <c r="G30" s="58" t="n"/>
      <c r="H30" s="59" t="n"/>
      <c r="I30" s="12" t="n"/>
    </row>
    <row r="31" ht="20" customHeight="1">
      <c r="B31" s="12" t="n">
        <v>23</v>
      </c>
      <c r="C31" s="56" t="n"/>
      <c r="D31" s="57" t="n"/>
      <c r="E31" s="56" t="n"/>
      <c r="F31" s="56" t="n"/>
      <c r="G31" s="58" t="n"/>
      <c r="H31" s="59" t="n"/>
      <c r="I31" s="12" t="n"/>
    </row>
    <row r="32" ht="20" customHeight="1">
      <c r="B32" s="12" t="n">
        <v>24</v>
      </c>
      <c r="C32" s="56" t="n"/>
      <c r="D32" s="57" t="n"/>
      <c r="E32" s="56" t="n"/>
      <c r="F32" s="56" t="n"/>
      <c r="G32" s="58" t="n"/>
      <c r="H32" s="59" t="n"/>
      <c r="I32" s="12" t="n"/>
    </row>
    <row r="33" ht="20" customHeight="1">
      <c r="B33" s="12" t="n">
        <v>25</v>
      </c>
      <c r="C33" s="56" t="n"/>
      <c r="D33" s="57" t="n"/>
      <c r="E33" s="56" t="n"/>
      <c r="F33" s="56" t="n"/>
      <c r="G33" s="58" t="n"/>
      <c r="H33" s="59" t="n"/>
      <c r="I33" s="12" t="n"/>
    </row>
    <row r="34" ht="20" customHeight="1">
      <c r="B34" s="12" t="n">
        <v>26</v>
      </c>
      <c r="C34" s="56" t="n"/>
      <c r="D34" s="57" t="n"/>
      <c r="E34" s="56" t="n"/>
      <c r="F34" s="56" t="n"/>
      <c r="G34" s="58" t="n"/>
      <c r="H34" s="59" t="n"/>
      <c r="I34" s="12" t="n"/>
    </row>
    <row r="35" ht="20" customHeight="1">
      <c r="B35" s="12" t="n">
        <v>27</v>
      </c>
      <c r="C35" s="56" t="n"/>
      <c r="D35" s="57" t="n"/>
      <c r="E35" s="56" t="n"/>
      <c r="F35" s="56" t="n"/>
      <c r="G35" s="58" t="n"/>
      <c r="H35" s="59" t="n"/>
      <c r="I35" s="12" t="n"/>
    </row>
    <row r="36" ht="20" customHeight="1">
      <c r="B36" s="12" t="n">
        <v>28</v>
      </c>
      <c r="C36" s="56" t="n"/>
      <c r="D36" s="57" t="n"/>
      <c r="E36" s="56" t="n"/>
      <c r="F36" s="56" t="n"/>
      <c r="G36" s="58" t="n"/>
      <c r="H36" s="59" t="n"/>
      <c r="I36" s="12" t="n"/>
    </row>
    <row r="37" ht="20" customHeight="1">
      <c r="B37" s="12" t="n">
        <v>29</v>
      </c>
      <c r="C37" s="56" t="n"/>
      <c r="D37" s="57" t="n"/>
      <c r="E37" s="56" t="n"/>
      <c r="F37" s="56" t="n"/>
      <c r="G37" s="58" t="n"/>
      <c r="H37" s="59" t="n"/>
      <c r="I37" s="12" t="n"/>
    </row>
    <row r="38" ht="20" customHeight="1">
      <c r="B38" s="12" t="n">
        <v>30</v>
      </c>
      <c r="C38" s="56" t="n"/>
      <c r="D38" s="57" t="n"/>
      <c r="E38" s="56" t="n"/>
      <c r="F38" s="56" t="n"/>
      <c r="G38" s="58" t="n"/>
      <c r="H38" s="59" t="n"/>
      <c r="I38" s="12" t="n"/>
    </row>
    <row r="39" ht="20" customHeight="1">
      <c r="B39" s="12" t="n">
        <v>31</v>
      </c>
      <c r="C39" s="56" t="n"/>
      <c r="D39" s="57" t="n"/>
      <c r="E39" s="56" t="n"/>
      <c r="F39" s="56" t="n"/>
      <c r="G39" s="58" t="n"/>
      <c r="H39" s="59" t="n"/>
      <c r="I39" s="12" t="n"/>
    </row>
    <row r="40" ht="20" customHeight="1">
      <c r="B40" s="12" t="n">
        <v>32</v>
      </c>
      <c r="C40" s="56" t="n"/>
      <c r="D40" s="57" t="n"/>
      <c r="E40" s="56" t="n"/>
      <c r="F40" s="56" t="n"/>
      <c r="G40" s="58" t="n"/>
      <c r="H40" s="59" t="n"/>
      <c r="I40" s="12" t="n"/>
    </row>
    <row r="41" ht="20" customHeight="1">
      <c r="B41" s="12" t="n">
        <v>33</v>
      </c>
      <c r="C41" s="56" t="n"/>
      <c r="D41" s="57" t="n"/>
      <c r="E41" s="56" t="n"/>
      <c r="F41" s="56" t="n"/>
      <c r="G41" s="58" t="n"/>
      <c r="H41" s="59" t="n"/>
      <c r="I41" s="12" t="n"/>
    </row>
    <row r="42" ht="20" customHeight="1">
      <c r="B42" s="12" t="n">
        <v>34</v>
      </c>
      <c r="C42" s="56" t="n"/>
      <c r="D42" s="57" t="n"/>
      <c r="E42" s="56" t="n"/>
      <c r="F42" s="56" t="n"/>
      <c r="G42" s="58" t="n"/>
      <c r="H42" s="59" t="n"/>
      <c r="I42" s="12" t="n"/>
    </row>
    <row r="43" ht="20" customHeight="1">
      <c r="B43" s="12" t="n">
        <v>35</v>
      </c>
      <c r="C43" s="56" t="n"/>
      <c r="D43" s="57" t="n"/>
      <c r="E43" s="56" t="n"/>
      <c r="F43" s="56" t="n"/>
      <c r="G43" s="58" t="n"/>
      <c r="H43" s="59" t="n"/>
      <c r="I43" s="12" t="n"/>
    </row>
    <row r="44" ht="20" customHeight="1">
      <c r="B44" s="12" t="n">
        <v>36</v>
      </c>
      <c r="C44" s="56" t="n"/>
      <c r="D44" s="57" t="n"/>
      <c r="E44" s="56" t="n"/>
      <c r="F44" s="56" t="n"/>
      <c r="G44" s="58" t="n"/>
      <c r="H44" s="59" t="n"/>
      <c r="I44" s="12" t="n"/>
    </row>
    <row r="45" ht="20" customHeight="1">
      <c r="B45" s="12" t="n">
        <v>37</v>
      </c>
      <c r="C45" s="56" t="n"/>
      <c r="D45" s="57" t="n"/>
      <c r="E45" s="56" t="n"/>
      <c r="F45" s="56" t="n"/>
      <c r="G45" s="58" t="n"/>
      <c r="H45" s="59" t="n"/>
      <c r="I45" s="12" t="n"/>
    </row>
    <row r="46" ht="20" customHeight="1">
      <c r="B46" s="12" t="n">
        <v>38</v>
      </c>
      <c r="C46" s="56" t="n"/>
      <c r="D46" s="57" t="n"/>
      <c r="E46" s="56" t="n"/>
      <c r="F46" s="56" t="n"/>
      <c r="G46" s="58" t="n"/>
      <c r="H46" s="59" t="n"/>
      <c r="I46" s="12" t="n"/>
    </row>
    <row r="47" ht="20" customHeight="1">
      <c r="B47" s="12" t="n">
        <v>39</v>
      </c>
      <c r="C47" s="56" t="n"/>
      <c r="D47" s="57" t="n"/>
      <c r="E47" s="56" t="n"/>
      <c r="F47" s="56" t="n"/>
      <c r="G47" s="58" t="n"/>
      <c r="H47" s="59" t="n"/>
      <c r="I47" s="12" t="n"/>
    </row>
    <row r="48" ht="20" customHeight="1">
      <c r="B48" s="12" t="n">
        <v>40</v>
      </c>
      <c r="C48" s="56" t="n"/>
      <c r="D48" s="57" t="n"/>
      <c r="E48" s="56" t="n"/>
      <c r="F48" s="56" t="n"/>
      <c r="G48" s="58" t="n"/>
      <c r="H48" s="59" t="n"/>
      <c r="I48" s="12" t="n"/>
    </row>
    <row r="49" ht="20" customHeight="1">
      <c r="B49" s="12" t="n">
        <v>41</v>
      </c>
      <c r="C49" s="56" t="n"/>
      <c r="D49" s="57" t="n"/>
      <c r="E49" s="56" t="n"/>
      <c r="F49" s="56" t="n"/>
      <c r="G49" s="58" t="n"/>
      <c r="H49" s="59" t="n"/>
      <c r="I49" s="12" t="n"/>
    </row>
    <row r="50" ht="20" customHeight="1">
      <c r="B50" s="12" t="n">
        <v>42</v>
      </c>
      <c r="C50" s="56" t="n"/>
      <c r="D50" s="57" t="n"/>
      <c r="E50" s="56" t="n"/>
      <c r="F50" s="56" t="n"/>
      <c r="G50" s="58" t="n"/>
      <c r="H50" s="59" t="n"/>
      <c r="I50" s="12" t="n"/>
    </row>
    <row r="51" ht="20" customHeight="1">
      <c r="B51" s="12" t="n">
        <v>43</v>
      </c>
      <c r="C51" s="56" t="n"/>
      <c r="D51" s="57" t="n"/>
      <c r="E51" s="56" t="n"/>
      <c r="F51" s="56" t="n"/>
      <c r="G51" s="58" t="n"/>
      <c r="H51" s="59" t="n"/>
      <c r="I51" s="12" t="n"/>
    </row>
    <row r="52" ht="20" customHeight="1">
      <c r="B52" s="12" t="n">
        <v>44</v>
      </c>
      <c r="C52" s="56" t="n"/>
      <c r="D52" s="57" t="n"/>
      <c r="E52" s="56" t="n"/>
      <c r="F52" s="56" t="n"/>
      <c r="G52" s="58" t="n"/>
      <c r="H52" s="59" t="n"/>
      <c r="I52" s="12" t="n"/>
    </row>
    <row r="53" ht="20" customHeight="1">
      <c r="B53" s="12" t="n">
        <v>45</v>
      </c>
      <c r="C53" s="56" t="n"/>
      <c r="D53" s="57" t="n"/>
      <c r="E53" s="56" t="n"/>
      <c r="F53" s="56" t="n"/>
      <c r="G53" s="58" t="n"/>
      <c r="H53" s="59" t="n"/>
      <c r="I53" s="12" t="n"/>
    </row>
    <row r="54" ht="20" customHeight="1">
      <c r="B54" s="12" t="n">
        <v>46</v>
      </c>
      <c r="C54" s="56" t="n"/>
      <c r="D54" s="57" t="n"/>
      <c r="E54" s="56" t="n"/>
      <c r="F54" s="56" t="n"/>
      <c r="G54" s="58" t="n"/>
      <c r="H54" s="59" t="n"/>
      <c r="I54" s="12" t="n"/>
    </row>
    <row r="55" ht="20" customHeight="1">
      <c r="B55" s="12" t="n">
        <v>47</v>
      </c>
      <c r="C55" s="56" t="n"/>
      <c r="D55" s="57" t="n"/>
      <c r="E55" s="56" t="n"/>
      <c r="F55" s="56" t="n"/>
      <c r="G55" s="58" t="n"/>
      <c r="H55" s="59" t="n"/>
      <c r="I55" s="12" t="n"/>
    </row>
    <row r="56" ht="20" customHeight="1">
      <c r="B56" s="12" t="n">
        <v>48</v>
      </c>
      <c r="C56" s="56" t="n"/>
      <c r="D56" s="57" t="n"/>
      <c r="E56" s="56" t="n"/>
      <c r="F56" s="56" t="n"/>
      <c r="G56" s="58" t="n"/>
      <c r="H56" s="59" t="n"/>
      <c r="I56" s="12" t="n"/>
    </row>
    <row r="57" ht="20" customHeight="1">
      <c r="B57" s="12" t="n">
        <v>49</v>
      </c>
      <c r="C57" s="56" t="n"/>
      <c r="D57" s="57" t="n"/>
      <c r="E57" s="56" t="n"/>
      <c r="F57" s="56" t="n"/>
      <c r="G57" s="58" t="n"/>
      <c r="H57" s="59" t="n"/>
      <c r="I57" s="12" t="n"/>
    </row>
    <row r="58" ht="20" customHeight="1">
      <c r="B58" s="12" t="n">
        <v>50</v>
      </c>
      <c r="C58" s="56" t="n"/>
      <c r="D58" s="57" t="n"/>
      <c r="E58" s="56" t="n"/>
      <c r="F58" s="56" t="n"/>
      <c r="G58" s="58" t="n"/>
      <c r="H58" s="59" t="n"/>
      <c r="I58" s="12" t="n"/>
    </row>
    <row r="59" ht="24" customHeight="1">
      <c r="B59" s="69" t="inlineStr">
        <is>
          <t>Summe aller Netto-Arbeitsstunden im Monat:</t>
        </is>
      </c>
      <c r="C59" s="28" t="n"/>
      <c r="D59" s="28" t="n"/>
      <c r="E59" s="28" t="n"/>
      <c r="F59" s="28" t="n"/>
      <c r="G59" s="28" t="n"/>
      <c r="H59" s="40">
        <f>SUM(H9:H58)</f>
        <v>40</v>
      </c>
      <c r="I59" s="45" t="inlineStr">
        <is>
          <t>Vollständig</t>
        </is>
      </c>
    </row>
  </sheetData>
  <mergeCells count="6">
    <mergeCell ref="B6:C6"/>
    <mergeCell ref="E6:F6"/>
    <mergeCell ref="H6:I6"/>
    <mergeCell ref="B59:G59"/>
    <mergeCell ref="B2:I2"/>
    <mergeCell ref="B3:I3"/>
  </mergeCells>
  <pageMargins left="0.75" right="0.75" top="1" bottom="1" header="0.5" footer="0.5"/>
  <pageSetup orientation="landscape" paperSize="9"/>
</worksheet>
</file>

<file path=xl/worksheets/sheet5.xml><?xml version="1.0" encoding="utf-8"?>
<worksheet xmlns="http://schemas.openxmlformats.org/spreadsheetml/2006/main">
  <sheetPr>
    <tabColor rgb="006366F1"/>
    <outlinePr summaryBelow="1" summaryRight="1"/>
    <pageSetUpPr/>
  </sheetPr>
  <dimension ref="B2:J31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24" customWidth="1" min="3" max="3"/>
    <col width="16" customWidth="1" min="4" max="4"/>
    <col width="16" customWidth="1" min="5" max="5"/>
    <col width="18" customWidth="1" min="6" max="6"/>
    <col width="18" customWidth="1" min="7" max="7"/>
    <col width="20" customWidth="1" min="8" max="8"/>
    <col width="16" customWidth="1" min="9" max="9"/>
    <col width="28" customWidth="1" min="10" max="10"/>
  </cols>
  <sheetData>
    <row r="2" ht="28" customHeight="1">
      <c r="B2" s="1" t="inlineStr">
        <is>
          <t>Mitarbeiterübersicht &amp; Stammdaten Minijobber</t>
        </is>
      </c>
    </row>
    <row r="3" ht="20" customHeight="1">
      <c r="B3" s="2" t="inlineStr">
        <is>
          <t>Zentrale Verwaltung von Personalnummern, Stundenlöhnen, RV-Befreiung und Abrechnungsstatus</t>
        </is>
      </c>
    </row>
    <row r="5" ht="24" customHeight="1">
      <c r="B5" s="11" t="inlineStr">
        <is>
          <t>Personal-Nr.</t>
        </is>
      </c>
      <c r="C5" s="11" t="inlineStr">
        <is>
          <t>Nachname, Vorname</t>
        </is>
      </c>
      <c r="D5" s="11" t="inlineStr">
        <is>
          <t>Eintrittsdatum</t>
        </is>
      </c>
      <c r="E5" s="11" t="inlineStr">
        <is>
          <t>Stundenlohn</t>
        </is>
      </c>
      <c r="F5" s="11" t="inlineStr">
        <is>
          <t>Monatssoll Std.</t>
        </is>
      </c>
      <c r="G5" s="11" t="inlineStr">
        <is>
          <t>RV-Status</t>
        </is>
      </c>
      <c r="H5" s="11" t="inlineStr">
        <is>
          <t>Monatsbrutto Soll</t>
        </is>
      </c>
      <c r="I5" s="11" t="inlineStr">
        <is>
          <t>Zahlungsweg</t>
        </is>
      </c>
      <c r="J5" s="11" t="inlineStr">
        <is>
          <t>IBAN</t>
        </is>
      </c>
    </row>
    <row r="6" ht="20" customHeight="1">
      <c r="B6" s="8" t="inlineStr">
        <is>
          <t>MJ-001</t>
        </is>
      </c>
      <c r="C6" s="5" t="inlineStr">
        <is>
          <t>Mustermann, Max</t>
        </is>
      </c>
      <c r="D6" s="8" t="inlineStr">
        <is>
          <t>01.01.2026</t>
        </is>
      </c>
      <c r="E6" s="61" t="n">
        <v>13.5</v>
      </c>
      <c r="F6" s="13" t="n">
        <v>40</v>
      </c>
      <c r="G6" s="8" t="inlineStr">
        <is>
          <t>Ja (pflichtig)</t>
        </is>
      </c>
      <c r="H6" s="15">
        <f>ROUND(E6*F6, 2)</f>
        <v>540</v>
      </c>
      <c r="I6" s="8" t="inlineStr">
        <is>
          <t>Überweisung</t>
        </is>
      </c>
      <c r="J6" s="5" t="inlineStr">
        <is>
          <t>DE12 5001 0517 0123 4567 89</t>
        </is>
      </c>
    </row>
    <row r="7" ht="20" customHeight="1">
      <c r="B7" s="8" t="inlineStr">
        <is>
          <t>MJ-002</t>
        </is>
      </c>
      <c r="C7" s="5" t="inlineStr">
        <is>
          <t>Schmidt, Anna</t>
        </is>
      </c>
      <c r="D7" s="8" t="inlineStr">
        <is>
          <t>15.02.2026</t>
        </is>
      </c>
      <c r="E7" s="61" t="n">
        <v>14</v>
      </c>
      <c r="F7" s="13" t="n">
        <v>35</v>
      </c>
      <c r="G7" s="8" t="inlineStr">
        <is>
          <t>Nein (befreit)</t>
        </is>
      </c>
      <c r="H7" s="15">
        <f>ROUND(E7*F7, 2)</f>
        <v>490</v>
      </c>
      <c r="I7" s="8" t="inlineStr">
        <is>
          <t>Überweisung</t>
        </is>
      </c>
      <c r="J7" s="5" t="inlineStr">
        <is>
          <t>DE44 1005 0000 9876 5432 10</t>
        </is>
      </c>
    </row>
    <row r="8" ht="20" customHeight="1">
      <c r="B8" s="8" t="inlineStr">
        <is>
          <t>MJ-003</t>
        </is>
      </c>
      <c r="C8" s="5" t="inlineStr">
        <is>
          <t>Weber, Lukas</t>
        </is>
      </c>
      <c r="D8" s="8" t="inlineStr">
        <is>
          <t>01.03.2026</t>
        </is>
      </c>
      <c r="E8" s="61" t="n">
        <v>13</v>
      </c>
      <c r="F8" s="13" t="n">
        <v>41</v>
      </c>
      <c r="G8" s="8" t="inlineStr">
        <is>
          <t>Nein (befreit)</t>
        </is>
      </c>
      <c r="H8" s="15">
        <f>ROUND(E8*F8, 2)</f>
        <v>533</v>
      </c>
      <c r="I8" s="8" t="inlineStr">
        <is>
          <t>Überweisung</t>
        </is>
      </c>
      <c r="J8" s="5" t="inlineStr">
        <is>
          <t>DE89 3705 0198 1122 3344 55</t>
        </is>
      </c>
    </row>
    <row r="9" ht="20" customHeight="1">
      <c r="B9" s="8" t="inlineStr">
        <is>
          <t>MJ-004</t>
        </is>
      </c>
      <c r="C9" s="5" t="inlineStr">
        <is>
          <t>Meyer, Lisa</t>
        </is>
      </c>
      <c r="D9" s="8" t="inlineStr">
        <is>
          <t>01.03.2026</t>
        </is>
      </c>
      <c r="E9" s="61" t="n">
        <v>13.5</v>
      </c>
      <c r="F9" s="13" t="n">
        <v>20</v>
      </c>
      <c r="G9" s="8" t="inlineStr">
        <is>
          <t>Ja (pflichtig)</t>
        </is>
      </c>
      <c r="H9" s="15">
        <f>ROUND(E9*F9, 2)</f>
        <v>270</v>
      </c>
      <c r="I9" s="8" t="inlineStr">
        <is>
          <t>Überweisung</t>
        </is>
      </c>
      <c r="J9" s="5" t="inlineStr">
        <is>
          <t>DE21 2004 1155 0011 2233 44</t>
        </is>
      </c>
    </row>
    <row r="10" ht="20" customHeight="1">
      <c r="B10" s="8" t="inlineStr">
        <is>
          <t>MJ-005</t>
        </is>
      </c>
      <c r="C10" s="5" t="inlineStr">
        <is>
          <t>Becker, Tim</t>
        </is>
      </c>
      <c r="D10" s="8" t="inlineStr">
        <is>
          <t>15.03.2026</t>
        </is>
      </c>
      <c r="E10" s="61" t="n">
        <v>15</v>
      </c>
      <c r="F10" s="13" t="n">
        <v>30</v>
      </c>
      <c r="G10" s="8" t="inlineStr">
        <is>
          <t>Ja (pflichtig)</t>
        </is>
      </c>
      <c r="H10" s="15">
        <f>ROUND(E10*F10, 2)</f>
        <v>450</v>
      </c>
      <c r="I10" s="8" t="inlineStr">
        <is>
          <t>Überweisung</t>
        </is>
      </c>
      <c r="J10" s="5" t="inlineStr">
        <is>
          <t>DE55 7001 0080 0987 6543 21</t>
        </is>
      </c>
    </row>
    <row r="11" ht="20" customHeight="1">
      <c r="B11" s="25" t="n"/>
      <c r="C11" s="25" t="n"/>
      <c r="D11" s="25" t="n"/>
      <c r="E11" s="62" t="n"/>
      <c r="F11" s="62" t="n"/>
      <c r="G11" s="25" t="n"/>
      <c r="H11" s="63">
        <f>IF(E11&gt;0, ROUND(E11*F11, 2), 0.00)</f>
        <v>0</v>
      </c>
      <c r="I11" s="25" t="n"/>
      <c r="J11" s="25" t="n"/>
    </row>
    <row r="12" ht="20" customHeight="1">
      <c r="B12" s="25" t="n"/>
      <c r="C12" s="25" t="n"/>
      <c r="D12" s="25" t="n"/>
      <c r="E12" s="62" t="n"/>
      <c r="F12" s="62" t="n"/>
      <c r="G12" s="25" t="n"/>
      <c r="H12" s="63">
        <f>IF(E12&gt;0, ROUND(E12*F12, 2), 0.00)</f>
        <v>0</v>
      </c>
      <c r="I12" s="25" t="n"/>
      <c r="J12" s="25" t="n"/>
    </row>
    <row r="13" ht="20" customHeight="1">
      <c r="B13" s="25" t="n"/>
      <c r="C13" s="25" t="n"/>
      <c r="D13" s="25" t="n"/>
      <c r="E13" s="62" t="n"/>
      <c r="F13" s="62" t="n"/>
      <c r="G13" s="25" t="n"/>
      <c r="H13" s="63">
        <f>IF(E13&gt;0, ROUND(E13*F13, 2), 0.00)</f>
        <v>0</v>
      </c>
      <c r="I13" s="25" t="n"/>
      <c r="J13" s="25" t="n"/>
    </row>
    <row r="14" ht="20" customHeight="1">
      <c r="B14" s="25" t="n"/>
      <c r="C14" s="25" t="n"/>
      <c r="D14" s="25" t="n"/>
      <c r="E14" s="62" t="n"/>
      <c r="F14" s="62" t="n"/>
      <c r="G14" s="25" t="n"/>
      <c r="H14" s="63">
        <f>IF(E14&gt;0, ROUND(E14*F14, 2), 0.00)</f>
        <v>0</v>
      </c>
      <c r="I14" s="25" t="n"/>
      <c r="J14" s="25" t="n"/>
    </row>
    <row r="15" ht="20" customHeight="1">
      <c r="B15" s="25" t="n"/>
      <c r="C15" s="25" t="n"/>
      <c r="D15" s="25" t="n"/>
      <c r="E15" s="62" t="n"/>
      <c r="F15" s="62" t="n"/>
      <c r="G15" s="25" t="n"/>
      <c r="H15" s="63">
        <f>IF(E15&gt;0, ROUND(E15*F15, 2), 0.00)</f>
        <v>0</v>
      </c>
      <c r="I15" s="25" t="n"/>
      <c r="J15" s="25" t="n"/>
    </row>
    <row r="16" ht="20" customHeight="1">
      <c r="B16" s="25" t="n"/>
      <c r="C16" s="25" t="n"/>
      <c r="D16" s="25" t="n"/>
      <c r="E16" s="62" t="n"/>
      <c r="F16" s="62" t="n"/>
      <c r="G16" s="25" t="n"/>
      <c r="H16" s="63">
        <f>IF(E16&gt;0, ROUND(E16*F16, 2), 0.00)</f>
        <v>0</v>
      </c>
      <c r="I16" s="25" t="n"/>
      <c r="J16" s="25" t="n"/>
    </row>
    <row r="17" ht="20" customHeight="1">
      <c r="B17" s="25" t="n"/>
      <c r="C17" s="25" t="n"/>
      <c r="D17" s="25" t="n"/>
      <c r="E17" s="62" t="n"/>
      <c r="F17" s="62" t="n"/>
      <c r="G17" s="25" t="n"/>
      <c r="H17" s="63">
        <f>IF(E17&gt;0, ROUND(E17*F17, 2), 0.00)</f>
        <v>0</v>
      </c>
      <c r="I17" s="25" t="n"/>
      <c r="J17" s="25" t="n"/>
    </row>
    <row r="18" ht="20" customHeight="1">
      <c r="B18" s="25" t="n"/>
      <c r="C18" s="25" t="n"/>
      <c r="D18" s="25" t="n"/>
      <c r="E18" s="62" t="n"/>
      <c r="F18" s="62" t="n"/>
      <c r="G18" s="25" t="n"/>
      <c r="H18" s="63">
        <f>IF(E18&gt;0, ROUND(E18*F18, 2), 0.00)</f>
        <v>0</v>
      </c>
      <c r="I18" s="25" t="n"/>
      <c r="J18" s="25" t="n"/>
    </row>
    <row r="19" ht="20" customHeight="1">
      <c r="B19" s="25" t="n"/>
      <c r="C19" s="25" t="n"/>
      <c r="D19" s="25" t="n"/>
      <c r="E19" s="62" t="n"/>
      <c r="F19" s="62" t="n"/>
      <c r="G19" s="25" t="n"/>
      <c r="H19" s="63">
        <f>IF(E19&gt;0, ROUND(E19*F19, 2), 0.00)</f>
        <v>0</v>
      </c>
      <c r="I19" s="25" t="n"/>
      <c r="J19" s="25" t="n"/>
    </row>
    <row r="20" ht="20" customHeight="1">
      <c r="B20" s="25" t="n"/>
      <c r="C20" s="25" t="n"/>
      <c r="D20" s="25" t="n"/>
      <c r="E20" s="62" t="n"/>
      <c r="F20" s="62" t="n"/>
      <c r="G20" s="25" t="n"/>
      <c r="H20" s="63">
        <f>IF(E20&gt;0, ROUND(E20*F20, 2), 0.00)</f>
        <v>0</v>
      </c>
      <c r="I20" s="25" t="n"/>
      <c r="J20" s="25" t="n"/>
    </row>
    <row r="21" ht="20" customHeight="1">
      <c r="B21" s="25" t="n"/>
      <c r="C21" s="25" t="n"/>
      <c r="D21" s="25" t="n"/>
      <c r="E21" s="62" t="n"/>
      <c r="F21" s="62" t="n"/>
      <c r="G21" s="25" t="n"/>
      <c r="H21" s="63">
        <f>IF(E21&gt;0, ROUND(E21*F21, 2), 0.00)</f>
        <v>0</v>
      </c>
      <c r="I21" s="25" t="n"/>
      <c r="J21" s="25" t="n"/>
    </row>
    <row r="22" ht="20" customHeight="1">
      <c r="B22" s="25" t="n"/>
      <c r="C22" s="25" t="n"/>
      <c r="D22" s="25" t="n"/>
      <c r="E22" s="62" t="n"/>
      <c r="F22" s="62" t="n"/>
      <c r="G22" s="25" t="n"/>
      <c r="H22" s="63">
        <f>IF(E22&gt;0, ROUND(E22*F22, 2), 0.00)</f>
        <v>0</v>
      </c>
      <c r="I22" s="25" t="n"/>
      <c r="J22" s="25" t="n"/>
    </row>
    <row r="23" ht="20" customHeight="1">
      <c r="B23" s="25" t="n"/>
      <c r="C23" s="25" t="n"/>
      <c r="D23" s="25" t="n"/>
      <c r="E23" s="62" t="n"/>
      <c r="F23" s="62" t="n"/>
      <c r="G23" s="25" t="n"/>
      <c r="H23" s="63">
        <f>IF(E23&gt;0, ROUND(E23*F23, 2), 0.00)</f>
        <v>0</v>
      </c>
      <c r="I23" s="25" t="n"/>
      <c r="J23" s="25" t="n"/>
    </row>
    <row r="24" ht="20" customHeight="1">
      <c r="B24" s="25" t="n"/>
      <c r="C24" s="25" t="n"/>
      <c r="D24" s="25" t="n"/>
      <c r="E24" s="62" t="n"/>
      <c r="F24" s="62" t="n"/>
      <c r="G24" s="25" t="n"/>
      <c r="H24" s="63">
        <f>IF(E24&gt;0, ROUND(E24*F24, 2), 0.00)</f>
        <v>0</v>
      </c>
      <c r="I24" s="25" t="n"/>
      <c r="J24" s="25" t="n"/>
    </row>
    <row r="25" ht="20" customHeight="1">
      <c r="B25" s="25" t="n"/>
      <c r="C25" s="25" t="n"/>
      <c r="D25" s="25" t="n"/>
      <c r="E25" s="62" t="n"/>
      <c r="F25" s="62" t="n"/>
      <c r="G25" s="25" t="n"/>
      <c r="H25" s="63">
        <f>IF(E25&gt;0, ROUND(E25*F25, 2), 0.00)</f>
        <v>0</v>
      </c>
      <c r="I25" s="25" t="n"/>
      <c r="J25" s="25" t="n"/>
    </row>
    <row r="26" ht="20" customHeight="1">
      <c r="B26" s="25" t="n"/>
      <c r="C26" s="25" t="n"/>
      <c r="D26" s="25" t="n"/>
      <c r="E26" s="62" t="n"/>
      <c r="F26" s="62" t="n"/>
      <c r="G26" s="25" t="n"/>
      <c r="H26" s="63">
        <f>IF(E26&gt;0, ROUND(E26*F26, 2), 0.00)</f>
        <v>0</v>
      </c>
      <c r="I26" s="25" t="n"/>
      <c r="J26" s="25" t="n"/>
    </row>
    <row r="27" ht="20" customHeight="1">
      <c r="B27" s="25" t="n"/>
      <c r="C27" s="25" t="n"/>
      <c r="D27" s="25" t="n"/>
      <c r="E27" s="62" t="n"/>
      <c r="F27" s="62" t="n"/>
      <c r="G27" s="25" t="n"/>
      <c r="H27" s="63">
        <f>IF(E27&gt;0, ROUND(E27*F27, 2), 0.00)</f>
        <v>0</v>
      </c>
      <c r="I27" s="25" t="n"/>
      <c r="J27" s="25" t="n"/>
    </row>
    <row r="28" ht="20" customHeight="1">
      <c r="B28" s="25" t="n"/>
      <c r="C28" s="25" t="n"/>
      <c r="D28" s="25" t="n"/>
      <c r="E28" s="62" t="n"/>
      <c r="F28" s="62" t="n"/>
      <c r="G28" s="25" t="n"/>
      <c r="H28" s="63">
        <f>IF(E28&gt;0, ROUND(E28*F28, 2), 0.00)</f>
        <v>0</v>
      </c>
      <c r="I28" s="25" t="n"/>
      <c r="J28" s="25" t="n"/>
    </row>
    <row r="29" ht="20" customHeight="1">
      <c r="B29" s="25" t="n"/>
      <c r="C29" s="25" t="n"/>
      <c r="D29" s="25" t="n"/>
      <c r="E29" s="62" t="n"/>
      <c r="F29" s="62" t="n"/>
      <c r="G29" s="25" t="n"/>
      <c r="H29" s="63">
        <f>IF(E29&gt;0, ROUND(E29*F29, 2), 0.00)</f>
        <v>0</v>
      </c>
      <c r="I29" s="25" t="n"/>
      <c r="J29" s="25" t="n"/>
    </row>
    <row r="30" ht="20" customHeight="1">
      <c r="B30" s="25" t="n"/>
      <c r="C30" s="25" t="n"/>
      <c r="D30" s="25" t="n"/>
      <c r="E30" s="62" t="n"/>
      <c r="F30" s="62" t="n"/>
      <c r="G30" s="25" t="n"/>
      <c r="H30" s="63">
        <f>IF(E30&gt;0, ROUND(E30*F30, 2), 0.00)</f>
        <v>0</v>
      </c>
      <c r="I30" s="25" t="n"/>
      <c r="J30" s="25" t="n"/>
    </row>
    <row r="31" ht="24" customHeight="1">
      <c r="B31" s="69" t="inlineStr">
        <is>
          <t>Gesamtsumme aktiver Minijobber:</t>
        </is>
      </c>
      <c r="C31" s="28" t="n"/>
      <c r="D31" s="28" t="n"/>
      <c r="E31" s="28" t="n"/>
      <c r="F31" s="40">
        <f>SUM(F6:F30)</f>
        <v>166</v>
      </c>
      <c r="G31" s="45" t="inlineStr">
        <is>
          <t>-</t>
        </is>
      </c>
      <c r="H31" s="42">
        <f>SUM(H6:H30)</f>
        <v>2283</v>
      </c>
      <c r="I31" s="70" t="inlineStr">
        <is>
          <t>Mitarbeiter gepflegt</t>
        </is>
      </c>
      <c r="J31" s="28" t="n"/>
    </row>
  </sheetData>
  <mergeCells count="4">
    <mergeCell ref="B31:E31"/>
    <mergeCell ref="B3:J3"/>
    <mergeCell ref="B2:J2"/>
    <mergeCell ref="I31:J31"/>
  </mergeCells>
  <pageMargins left="0.75" right="0.75" top="1" bottom="1" header="0.5" footer="0.5"/>
  <pageSetup orientation="landscape" paperSize="9"/>
</worksheet>
</file>

<file path=xl/worksheets/sheet6.xml><?xml version="1.0" encoding="utf-8"?>
<worksheet xmlns="http://schemas.openxmlformats.org/spreadsheetml/2006/main">
  <sheetPr>
    <tabColor rgb="008B5CF6"/>
    <outlinePr summaryBelow="1" summaryRight="1"/>
    <pageSetUpPr/>
  </sheetPr>
  <dimension ref="B2:H22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8" customWidth="1" min="2" max="2"/>
    <col width="26" customWidth="1" min="3" max="3"/>
    <col width="38" customWidth="1" min="4" max="4"/>
    <col width="38" customWidth="1" min="5" max="5"/>
    <col width="24" customWidth="1" min="6" max="6"/>
    <col width="22" customWidth="1" min="7" max="7"/>
    <col width="30" customWidth="1" min="8" max="8"/>
  </cols>
  <sheetData>
    <row r="2" ht="28" customHeight="1">
      <c r="B2" s="1" t="inlineStr">
        <is>
          <t>Gesetzliche Pflichtangaben &amp; Kontroll-Checkliste (§ 108 GewO)</t>
        </is>
      </c>
    </row>
    <row r="3" ht="20" customHeight="1">
      <c r="B3" s="2" t="inlineStr">
        <is>
          <t>Revisionssichere Prüfung für die Minijob-Lohnbuchhaltung vor Auszahlung und Betriebsprüfung</t>
        </is>
      </c>
    </row>
    <row r="5" ht="24" customHeight="1">
      <c r="B5" s="50" t="inlineStr">
        <is>
          <t>Prüfungsstatus gesamt:</t>
        </is>
      </c>
      <c r="D5" s="64" t="str">
        <f>COUNTIF(F8:F15, "Erfüllt") &amp; " von " &amp; COUNTA(F8:F15) &amp; " Bausteinen erfüllt"</f>
        <v>0 von 8 Bausteinen erfüllt</v>
      </c>
      <c r="F5" s="53" t="str">
        <f>IF(COUNTIF(F8:F15, "Erfüllt")=8, "Freigabe erteilt (Vollständig)", "Achtung: Angaben unvollständig!")</f>
        <v>Achtung: Angaben unvollständig!</v>
      </c>
    </row>
    <row r="7" ht="24" customHeight="1">
      <c r="B7" s="11" t="inlineStr">
        <is>
          <t>Nr.</t>
        </is>
      </c>
      <c r="C7" s="11" t="inlineStr">
        <is>
          <t>Gesetzlicher Baustein</t>
        </is>
      </c>
      <c r="D7" s="11" t="inlineStr">
        <is>
          <t>Was hinein gehört</t>
        </is>
      </c>
      <c r="E7" s="11" t="inlineStr">
        <is>
          <t>Warum es wichtig ist (Zweck)</t>
        </is>
      </c>
      <c r="F7" s="11" t="inlineStr">
        <is>
          <t>Status Vorlage</t>
        </is>
      </c>
      <c r="G7" s="11" t="inlineStr">
        <is>
          <t>Prüfstatus</t>
        </is>
      </c>
      <c r="H7" s="11" t="inlineStr">
        <is>
          <t>Bemerkung / Nachweis</t>
        </is>
      </c>
    </row>
    <row r="8" ht="24" customHeight="1">
      <c r="B8" s="12" t="inlineStr">
        <is>
          <t>1</t>
        </is>
      </c>
      <c r="C8" s="7" t="inlineStr">
        <is>
          <t>Arbeitgeberdaten</t>
        </is>
      </c>
      <c r="D8" s="25" t="inlineStr">
        <is>
          <t>Name des Unternehmens, Anschrift, Betriebsnummer, Kostenstelle</t>
        </is>
      </c>
      <c r="E8" s="25" t="inlineStr">
        <is>
          <t>Die Abrechnung muss klar zuordenbar sein und organisatorisch in die Payroll passen.</t>
        </is>
      </c>
      <c r="F8" s="12" t="inlineStr">
        <is>
          <t>Vorhanden (Blatt 1)</t>
        </is>
      </c>
      <c r="G8" s="65" t="inlineStr">
        <is>
          <t>Erfüllt</t>
        </is>
      </c>
      <c r="H8" s="25" t="inlineStr">
        <is>
          <t>Muster GmbH, Berlin</t>
        </is>
      </c>
    </row>
    <row r="9" ht="24" customHeight="1">
      <c r="B9" s="12" t="inlineStr">
        <is>
          <t>2</t>
        </is>
      </c>
      <c r="C9" s="7" t="inlineStr">
        <is>
          <t>Arbeitnehmerdaten</t>
        </is>
      </c>
      <c r="D9" s="25" t="inlineStr">
        <is>
          <t>Name, Anschrift, Personalnummer, Geburtsdatum, SV-Nummer, Eintrittsdatum</t>
        </is>
      </c>
      <c r="E9" s="25" t="inlineStr">
        <is>
          <t>Verhindert Verwechslungen und schafft eine saubere Personalakte.</t>
        </is>
      </c>
      <c r="F9" s="12" t="inlineStr">
        <is>
          <t>Vorhanden (Blatt 1)</t>
        </is>
      </c>
      <c r="G9" s="65" t="inlineStr">
        <is>
          <t>Erfüllt</t>
        </is>
      </c>
      <c r="H9" s="25" t="inlineStr">
        <is>
          <t>Max Mustermann (MJ-001)</t>
        </is>
      </c>
    </row>
    <row r="10" ht="24" customHeight="1">
      <c r="B10" s="12" t="inlineStr">
        <is>
          <t>3</t>
        </is>
      </c>
      <c r="C10" s="7" t="inlineStr">
        <is>
          <t>Abrechnungszeitraum</t>
        </is>
      </c>
      <c r="D10" s="25" t="inlineStr">
        <is>
          <t>Monat oder konkreter Leistungszeitraum (z. B. März 2026)</t>
        </is>
      </c>
      <c r="E10" s="25" t="inlineStr">
        <is>
          <t>Nur so lässt sich die Zahlung zeitlich und beitragsrechtlich eindeutig einordnen.</t>
        </is>
      </c>
      <c r="F10" s="12" t="inlineStr">
        <is>
          <t>Vorhanden (Blatt 1)</t>
        </is>
      </c>
      <c r="G10" s="65" t="inlineStr">
        <is>
          <t>Erfüllt</t>
        </is>
      </c>
      <c r="H10" s="25" t="inlineStr">
        <is>
          <t>März 2026</t>
        </is>
      </c>
    </row>
    <row r="11" ht="24" customHeight="1">
      <c r="B11" s="12" t="inlineStr">
        <is>
          <t>4</t>
        </is>
      </c>
      <c r="C11" s="7" t="inlineStr">
        <is>
          <t>Verdienstbestandteile</t>
        </is>
      </c>
      <c r="D11" s="25" t="inlineStr">
        <is>
          <t>Stundenlohn, Monatslohn, Zuschläge (Sonn-/Feiertag), sonstige Entgeltbausteine</t>
        </is>
      </c>
      <c r="E11" s="25" t="inlineStr">
        <is>
          <t>Zeigt lückenlos, wie sich der Bruttoverdienst zusammensetzt.</t>
        </is>
      </c>
      <c r="F11" s="12" t="inlineStr">
        <is>
          <t>Vorhanden (Blatt 1)</t>
        </is>
      </c>
      <c r="G11" s="65" t="inlineStr">
        <is>
          <t>Erfüllt</t>
        </is>
      </c>
      <c r="H11" s="25" t="inlineStr">
        <is>
          <t>Aufgeschlüsselt (40h x 13,50€)</t>
        </is>
      </c>
    </row>
    <row r="12" ht="24" customHeight="1">
      <c r="B12" s="12" t="inlineStr">
        <is>
          <t>5</t>
        </is>
      </c>
      <c r="C12" s="7" t="inlineStr">
        <is>
          <t>Arbeitszeit / Mengenbasis</t>
        </is>
      </c>
      <c r="D12" s="25" t="inlineStr">
        <is>
          <t>Gearbeitete Stunden, Tage oder Stückzahl laut Stundenzettel</t>
        </is>
      </c>
      <c r="E12" s="25" t="inlineStr">
        <is>
          <t>Verbindung von Leistung und Vergütung, Einhaltung Mindestlohngesetz (MiLoG).</t>
        </is>
      </c>
      <c r="F12" s="12" t="inlineStr">
        <is>
          <t>Vorhanden (Blatt 1 &amp; 4)</t>
        </is>
      </c>
      <c r="G12" s="65" t="inlineStr">
        <is>
          <t>Erfüllt</t>
        </is>
      </c>
      <c r="H12" s="25" t="inlineStr">
        <is>
          <t>Stundennachweis 40,00 Std.</t>
        </is>
      </c>
    </row>
    <row r="13" ht="24" customHeight="1">
      <c r="B13" s="12" t="inlineStr">
        <is>
          <t>6</t>
        </is>
      </c>
      <c r="C13" s="7" t="inlineStr">
        <is>
          <t>Abzüge</t>
        </is>
      </c>
      <c r="D13" s="25" t="inlineStr">
        <is>
          <t>Arbeitnehmeranteil Rentenversicherung (3,6%) oder sonstige berechtigte Abzüge</t>
        </is>
      </c>
      <c r="E13" s="25" t="inlineStr">
        <is>
          <t>Nur dokumentierte Abzüge sind transparent, plausibel und intern prüfbar.</t>
        </is>
      </c>
      <c r="F13" s="12" t="inlineStr">
        <is>
          <t>Vorhanden (Blatt 1 &amp; 2)</t>
        </is>
      </c>
      <c r="G13" s="65" t="inlineStr">
        <is>
          <t>Erfüllt</t>
        </is>
      </c>
      <c r="H13" s="25" t="inlineStr">
        <is>
          <t>RV-Abzug 19,44 € ausgewiesen</t>
        </is>
      </c>
    </row>
    <row r="14" ht="24" customHeight="1">
      <c r="B14" s="12" t="inlineStr">
        <is>
          <t>7</t>
        </is>
      </c>
      <c r="C14" s="7" t="inlineStr">
        <is>
          <t>Nettoauszahlung</t>
        </is>
      </c>
      <c r="D14" s="25" t="inlineStr">
        <is>
          <t>Auszahlungsbetrag, Zahlungsweg, Fälligkeit / Auszahlungsdatum</t>
        </is>
      </c>
      <c r="E14" s="25" t="inlineStr">
        <is>
          <t>Das ist der für den Minijobber entscheidende Endwert.</t>
        </is>
      </c>
      <c r="F14" s="12" t="inlineStr">
        <is>
          <t>Vorhanden (Blatt 1)</t>
        </is>
      </c>
      <c r="G14" s="65" t="inlineStr">
        <is>
          <t>Erfüllt</t>
        </is>
      </c>
      <c r="H14" s="25" t="inlineStr">
        <is>
          <t>520,56 € Banküberweisung</t>
        </is>
      </c>
    </row>
    <row r="15" ht="24" customHeight="1">
      <c r="B15" s="12" t="inlineStr">
        <is>
          <t>8</t>
        </is>
      </c>
      <c r="C15" s="7" t="inlineStr">
        <is>
          <t>Hinweise &amp; RV-Status</t>
        </is>
      </c>
      <c r="D15" s="25" t="inlineStr">
        <is>
          <t>Rentenversicherungsstatus (pflichtig/befreit), Besonderheiten, Freigabevermerk</t>
        </is>
      </c>
      <c r="E15" s="25" t="inlineStr">
        <is>
          <t>Erhöht die Nachvollziehbarkeit und vermeidet Rückfragen bei Betriebsprüfungen.</t>
        </is>
      </c>
      <c r="F15" s="12" t="inlineStr">
        <is>
          <t>Vorhanden (Blatt 1)</t>
        </is>
      </c>
      <c r="G15" s="65" t="inlineStr">
        <is>
          <t>Erfüllt</t>
        </is>
      </c>
      <c r="H15" s="25" t="inlineStr">
        <is>
          <t>Status Ja / Befreiungsantrag</t>
        </is>
      </c>
    </row>
    <row r="17" ht="22" customHeight="1">
      <c r="B17" s="3" t="inlineStr">
        <is>
          <t>Betriebliche Prüfungsroutine vor Überweisung</t>
        </is>
      </c>
    </row>
    <row r="18" ht="22" customHeight="1">
      <c r="B18" s="12" t="inlineStr">
        <is>
          <t>1</t>
        </is>
      </c>
      <c r="C18" s="4" t="inlineStr">
        <is>
          <t>Abgleich Stundenzettel</t>
        </is>
      </c>
      <c r="D18" s="9" t="inlineStr">
        <is>
          <t>Stimmen die im Arbeitszeitnachweis erfassten Stunden exakt mit der Abrechnung überein?</t>
        </is>
      </c>
      <c r="E18" s="27" t="n"/>
      <c r="F18" s="26" t="n"/>
      <c r="G18" s="65" t="inlineStr">
        <is>
          <t>Geprüft &amp; Freigegeben</t>
        </is>
      </c>
      <c r="H18" s="26" t="n"/>
    </row>
    <row r="19" ht="22" customHeight="1">
      <c r="B19" s="12" t="inlineStr">
        <is>
          <t>2</t>
        </is>
      </c>
      <c r="C19" s="4" t="inlineStr">
        <is>
          <t>Prüfung Mindestlohn</t>
        </is>
      </c>
      <c r="D19" s="9" t="inlineStr">
        <is>
          <t>Liegt der vereinbarte Stundenlohn über dem gesetzlichen Mindestlohn (12,82 €)?</t>
        </is>
      </c>
      <c r="E19" s="27" t="n"/>
      <c r="F19" s="26" t="n"/>
      <c r="G19" s="65" t="inlineStr">
        <is>
          <t>Geprüft &amp; Freigegeben</t>
        </is>
      </c>
      <c r="H19" s="26" t="n"/>
    </row>
    <row r="20" ht="22" customHeight="1">
      <c r="B20" s="12" t="inlineStr">
        <is>
          <t>3</t>
        </is>
      </c>
      <c r="C20" s="4" t="inlineStr">
        <is>
          <t>Einhaltung Verdienstgrenze</t>
        </is>
      </c>
      <c r="D20" s="9" t="inlineStr">
        <is>
          <t>Wird die monatliche Minijob-Grenze bzw. Jahresgrenze von 6.456 € nicht unzulässig überschritten?</t>
        </is>
      </c>
      <c r="E20" s="27" t="n"/>
      <c r="F20" s="26" t="n"/>
      <c r="G20" s="65" t="inlineStr">
        <is>
          <t>Geprüft &amp; Freigegeben</t>
        </is>
      </c>
      <c r="H20" s="26" t="n"/>
    </row>
    <row r="21" ht="22" customHeight="1">
      <c r="B21" s="12" t="inlineStr">
        <is>
          <t>4</t>
        </is>
      </c>
      <c r="C21" s="4" t="inlineStr">
        <is>
          <t>RV-Befreiungsantrag</t>
        </is>
      </c>
      <c r="D21" s="9" t="inlineStr">
        <is>
          <t>Liegt bei RV-Befreiung der schriftliche Antrag des Arbeitnehmers in der Personalakte vor?</t>
        </is>
      </c>
      <c r="E21" s="27" t="n"/>
      <c r="F21" s="26" t="n"/>
      <c r="G21" s="65" t="inlineStr">
        <is>
          <t>Geprüft &amp; Freigegeben</t>
        </is>
      </c>
      <c r="H21" s="26" t="n"/>
    </row>
    <row r="22" ht="22" customHeight="1">
      <c r="B22" s="12" t="inlineStr">
        <is>
          <t>5</t>
        </is>
      </c>
      <c r="C22" s="4" t="inlineStr">
        <is>
          <t>Revisionssichere Archivierung</t>
        </is>
      </c>
      <c r="D22" s="9" t="inlineStr">
        <is>
          <t>Wurde die Abrechnung mit Freigabevermerk und Datum digital/physisch archiviert?</t>
        </is>
      </c>
      <c r="E22" s="27" t="n"/>
      <c r="F22" s="26" t="n"/>
      <c r="G22" s="65" t="inlineStr">
        <is>
          <t>Geprüft &amp; Freigegeben</t>
        </is>
      </c>
      <c r="H22" s="26" t="n"/>
    </row>
  </sheetData>
  <mergeCells count="16">
    <mergeCell ref="G21:H21"/>
    <mergeCell ref="G20:H20"/>
    <mergeCell ref="D19:F19"/>
    <mergeCell ref="F5:H5"/>
    <mergeCell ref="B17:H17"/>
    <mergeCell ref="B5:C5"/>
    <mergeCell ref="D5:E5"/>
    <mergeCell ref="D22:F22"/>
    <mergeCell ref="D18:F18"/>
    <mergeCell ref="G19:H19"/>
    <mergeCell ref="B2:H2"/>
    <mergeCell ref="G22:H22"/>
    <mergeCell ref="D21:F21"/>
    <mergeCell ref="G18:H18"/>
    <mergeCell ref="D20:F20"/>
    <mergeCell ref="B3:H3"/>
  </mergeCells>
  <pageMargins left="0.75" right="0.75" top="1" bottom="1" header="0.5" footer="0.5"/>
  <pageSetup orientation="landscape" paperSize="9"/>
</worksheet>
</file>

<file path=xl/worksheets/sheet7.xml><?xml version="1.0" encoding="utf-8"?>
<worksheet xmlns="http://schemas.openxmlformats.org/spreadsheetml/2006/main">
  <sheetPr>
    <tabColor rgb="0064748B"/>
    <outlinePr summaryBelow="1" summaryRight="1"/>
    <pageSetUpPr/>
  </sheetPr>
  <dimension ref="B2:G26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20" customWidth="1" min="3" max="3"/>
    <col width="20" customWidth="1" min="4" max="4"/>
    <col width="20" customWidth="1" min="5" max="5"/>
    <col width="20" customWidth="1" min="6" max="6"/>
    <col width="22" customWidth="1" min="7" max="7"/>
  </cols>
  <sheetData>
    <row r="2" ht="28" customHeight="1">
      <c r="B2" s="1" t="inlineStr">
        <is>
          <t>Benutzerhandbuch &amp; Struktur der Vorlage</t>
        </is>
      </c>
    </row>
    <row r="3" ht="20" customHeight="1">
      <c r="B3" s="2" t="inlineStr">
        <is>
          <t>Erklärung aller Arbeitsblätter, Farbcodes und des monatlichen Abrechnungsprozesses</t>
        </is>
      </c>
    </row>
    <row r="5" ht="22" customHeight="1">
      <c r="B5" s="3" t="inlineStr">
        <is>
          <t>Übersicht über die Arbeitsblätter in dieser Mappe</t>
        </is>
      </c>
    </row>
    <row r="6" ht="30" customHeight="1">
      <c r="B6" s="11" t="inlineStr">
        <is>
          <t>Arbeitsblatt</t>
        </is>
      </c>
      <c r="C6" s="11" t="inlineStr">
        <is>
          <t>Beschreibung &amp; Funktion</t>
        </is>
      </c>
    </row>
    <row r="7" ht="24" customHeight="1">
      <c r="B7" s="4" t="inlineStr">
        <is>
          <t>1. Lohnabrechnung</t>
        </is>
      </c>
      <c r="C7" s="9" t="inlineStr">
        <is>
          <t>Hauptformular für die monatliche Abrechnung nach § 108 GewO. Druckfertig im Querformat, enthält alle gesetzlichen Pflichtangaben, Stundenlohn, Brutto, RV-Abzug und Netto.</t>
        </is>
      </c>
      <c r="D7" s="27" t="n"/>
      <c r="E7" s="27" t="n"/>
      <c r="F7" s="27" t="n"/>
      <c r="G7" s="26" t="n"/>
    </row>
    <row r="8" ht="24" customHeight="1">
      <c r="B8" s="4" t="inlineStr">
        <is>
          <t>2. Netto_Rechner</t>
        </is>
      </c>
      <c r="C8" s="9" t="inlineStr">
        <is>
          <t>Interaktives Kalkulationswerkzeug für Szenarien mit variabler RV-Pflicht, Mindestlohn-Check, Höchststunden sowie einer 10-stufigen Sensitivitätsstaffel (100 € bis 600 €).</t>
        </is>
      </c>
      <c r="D8" s="27" t="n"/>
      <c r="E8" s="27" t="n"/>
      <c r="F8" s="27" t="n"/>
      <c r="G8" s="26" t="n"/>
    </row>
    <row r="9" ht="24" customHeight="1">
      <c r="B9" s="4" t="inlineStr">
        <is>
          <t>3. Jahresuebersicht</t>
        </is>
      </c>
      <c r="C9" s="9" t="inlineStr">
        <is>
          <t>12-Monats-Controlling mit KPI-Kacheln zur Einhaltung der Jahres-Verdienstgrenze (6.456 €), Gesamtarbeitsstunden, RV-Abzügen und aggregierter Jahresauszahlung.</t>
        </is>
      </c>
      <c r="D9" s="27" t="n"/>
      <c r="E9" s="27" t="n"/>
      <c r="F9" s="27" t="n"/>
      <c r="G9" s="26" t="n"/>
    </row>
    <row r="10" ht="24" customHeight="1">
      <c r="B10" s="4" t="inlineStr">
        <is>
          <t>4. Stundenerfassung</t>
        </is>
      </c>
      <c r="C10" s="9" t="inlineStr">
        <is>
          <t>Detaillierter Arbeitszeitnachweis nach Mindestlohngesetz (MiLoG) mit 50 formatierten Eingabezeilen für Schichten, Beginn/Ende, Pausen und automatischer Netto-Stundensumme.</t>
        </is>
      </c>
      <c r="D10" s="27" t="n"/>
      <c r="E10" s="27" t="n"/>
      <c r="F10" s="27" t="n"/>
      <c r="G10" s="26" t="n"/>
    </row>
    <row r="11" ht="24" customHeight="1">
      <c r="B11" s="4" t="inlineStr">
        <is>
          <t>5. Mitarbeiter_Uebersicht</t>
        </is>
      </c>
      <c r="C11" s="9" t="inlineStr">
        <is>
          <t>Zentrale Mitarbeiter-Stammdatenliste (Personalnummer, Stundenlohn, Monats-Sollstunden, RV-Befreiungsstatus, Auszahlungsweg und IBAN).</t>
        </is>
      </c>
      <c r="D11" s="27" t="n"/>
      <c r="E11" s="27" t="n"/>
      <c r="F11" s="27" t="n"/>
      <c r="G11" s="26" t="n"/>
    </row>
    <row r="12" ht="24" customHeight="1">
      <c r="B12" s="4" t="inlineStr">
        <is>
          <t>6. Pflichtangaben_Checkliste</t>
        </is>
      </c>
      <c r="C12" s="9" t="inlineStr">
        <is>
          <t>Strukturierte Prüfliste aller Pflichtangaben nach § 108 GewO sowie betriebliche Prüfungsroutine vor Überweisung und Freigabe zur revisionssicheren Archivierung.</t>
        </is>
      </c>
      <c r="D12" s="27" t="n"/>
      <c r="E12" s="27" t="n"/>
      <c r="F12" s="27" t="n"/>
      <c r="G12" s="26" t="n"/>
    </row>
    <row r="13" ht="24" customHeight="1">
      <c r="B13" s="4" t="inlineStr">
        <is>
          <t>7. Anleitung</t>
        </is>
      </c>
      <c r="C13" s="9" t="inlineStr">
        <is>
          <t>Dieses Benutzerhandbuch mit Workflow, Farblegende und rechtlichen Rahmenbedingungen.</t>
        </is>
      </c>
      <c r="D13" s="27" t="n"/>
      <c r="E13" s="27" t="n"/>
      <c r="F13" s="27" t="n"/>
      <c r="G13" s="26" t="n"/>
    </row>
    <row r="15" ht="22" customHeight="1">
      <c r="B15" s="3" t="inlineStr">
        <is>
          <t>Farblegende &amp; Formatierungskonventionen</t>
        </is>
      </c>
    </row>
    <row r="16" ht="22" customHeight="1">
      <c r="B16" s="5" t="inlineStr">
        <is>
          <t>Hellblaue Zellen mit blauem Text</t>
        </is>
      </c>
      <c r="C16" s="9" t="inlineStr">
        <is>
          <t>Eingabezellen (z. B. Stunden, Stammdaten, Sätze) – hier tragen Sie Ihre Werte ein.</t>
        </is>
      </c>
      <c r="D16" s="27" t="n"/>
      <c r="E16" s="27" t="n"/>
      <c r="F16" s="27" t="n"/>
      <c r="G16" s="26" t="n"/>
    </row>
    <row r="17" ht="22" customHeight="1">
      <c r="B17" s="66" t="inlineStr">
        <is>
          <t>Weiße / Graue Zellen mit schwarzem Text</t>
        </is>
      </c>
      <c r="C17" s="9" t="inlineStr">
        <is>
          <t>Feste Beschriftungen, rechtliche Bausteine und Zeilenköpfe.</t>
        </is>
      </c>
      <c r="D17" s="27" t="n"/>
      <c r="E17" s="27" t="n"/>
      <c r="F17" s="27" t="n"/>
      <c r="G17" s="26" t="n"/>
    </row>
    <row r="18" ht="22" customHeight="1">
      <c r="B18" s="67" t="inlineStr">
        <is>
          <t>Hellblaue Summenzeilen / Fette Schrift</t>
        </is>
      </c>
      <c r="C18" s="9" t="inlineStr">
        <is>
          <t>Automatische Berechnungen &amp; Formeln (SUMME, IF, ROUND) – nicht manuell überschreiben.</t>
        </is>
      </c>
      <c r="D18" s="27" t="n"/>
      <c r="E18" s="27" t="n"/>
      <c r="F18" s="27" t="n"/>
      <c r="G18" s="26" t="n"/>
    </row>
    <row r="19" ht="22" customHeight="1">
      <c r="B19" s="68" t="inlineStr">
        <is>
          <t>Grüne Status-Badges</t>
        </is>
      </c>
      <c r="C19" s="9" t="inlineStr">
        <is>
          <t>Erfolgreich geprüfte Angaben und positive Plausibilitätsprüfungen.</t>
        </is>
      </c>
      <c r="D19" s="27" t="n"/>
      <c r="E19" s="27" t="n"/>
      <c r="F19" s="27" t="n"/>
      <c r="G19" s="26" t="n"/>
    </row>
    <row r="21" ht="22" customHeight="1">
      <c r="B21" s="3" t="inlineStr">
        <is>
          <t>In 5 Schritten zur fertigen Minijob-Abrechnung</t>
        </is>
      </c>
    </row>
    <row r="22" ht="22" customHeight="1">
      <c r="B22" s="4" t="inlineStr">
        <is>
          <t>Schritt 1: Stammdaten pflegen</t>
        </is>
      </c>
      <c r="C22" s="9" t="inlineStr">
        <is>
          <t>Erfassen Sie Arbeitgeber- und Mitarbeiterdaten in Blatt 5 (Mitarbeiter_Uebersicht) bzw. auf Blatt 1.</t>
        </is>
      </c>
      <c r="D22" s="27" t="n"/>
      <c r="E22" s="27" t="n"/>
      <c r="F22" s="27" t="n"/>
      <c r="G22" s="26" t="n"/>
    </row>
    <row r="23" ht="22" customHeight="1">
      <c r="B23" s="4" t="inlineStr">
        <is>
          <t>Schritt 2: Stundenzettel führen</t>
        </is>
      </c>
      <c r="C23" s="9" t="inlineStr">
        <is>
          <t>Tragen Sie im Blatt 4 (Stundenerfassung) Schichtbeginn, Ende und Pausen ein. Die Netto-Stunden werden summiert.</t>
        </is>
      </c>
      <c r="D23" s="27" t="n"/>
      <c r="E23" s="27" t="n"/>
      <c r="F23" s="27" t="n"/>
      <c r="G23" s="26" t="n"/>
    </row>
    <row r="24" ht="22" customHeight="1">
      <c r="B24" s="4" t="inlineStr">
        <is>
          <t>Schritt 3: Lohnabrechnung prüfen</t>
        </is>
      </c>
      <c r="C24" s="9" t="inlineStr">
        <is>
          <t>Übertragen Sie Stunden &amp; Stundenlohn auf Blatt 1 (Lohnabrechnung). Das Brutto und der RV-Abzug berechnen sich automatisch.</t>
        </is>
      </c>
      <c r="D24" s="27" t="n"/>
      <c r="E24" s="27" t="n"/>
      <c r="F24" s="27" t="n"/>
      <c r="G24" s="26" t="n"/>
    </row>
    <row r="25" ht="22" customHeight="1">
      <c r="B25" s="4" t="inlineStr">
        <is>
          <t>Schritt 4: Checkliste abarbeiten</t>
        </is>
      </c>
      <c r="C25" s="9" t="inlineStr">
        <is>
          <t>Prüfen Sie im Blatt 6 (Pflichtangaben_Checkliste), ob alle Mindestangaben nach § 108 GewO erfüllt sind.</t>
        </is>
      </c>
      <c r="D25" s="27" t="n"/>
      <c r="E25" s="27" t="n"/>
      <c r="F25" s="27" t="n"/>
      <c r="G25" s="26" t="n"/>
    </row>
    <row r="26" ht="22" customHeight="1">
      <c r="B26" s="4" t="inlineStr">
        <is>
          <t>Schritt 5: Auszahlung &amp; Ablage</t>
        </is>
      </c>
      <c r="C26" s="9" t="inlineStr">
        <is>
          <t>Geben Sie die Überweisung frei und drucken/archivieren Sie das Dokument als PDF/Papier zur Personalakte.</t>
        </is>
      </c>
      <c r="D26" s="27" t="n"/>
      <c r="E26" s="27" t="n"/>
      <c r="F26" s="27" t="n"/>
      <c r="G26" s="26" t="n"/>
    </row>
  </sheetData>
  <mergeCells count="21">
    <mergeCell ref="B2:G2"/>
    <mergeCell ref="C24:G24"/>
    <mergeCell ref="C26:G26"/>
    <mergeCell ref="C10:G10"/>
    <mergeCell ref="C16:G16"/>
    <mergeCell ref="C25:G25"/>
    <mergeCell ref="C22:G22"/>
    <mergeCell ref="C13:G13"/>
    <mergeCell ref="C9:G9"/>
    <mergeCell ref="B15:G15"/>
    <mergeCell ref="C12:G12"/>
    <mergeCell ref="B5:G5"/>
    <mergeCell ref="C11:G11"/>
    <mergeCell ref="C23:G23"/>
    <mergeCell ref="C8:G8"/>
    <mergeCell ref="C17:G17"/>
    <mergeCell ref="B3:G3"/>
    <mergeCell ref="C7:G7"/>
    <mergeCell ref="C19:G19"/>
    <mergeCell ref="B21:G21"/>
    <mergeCell ref="C18:G18"/>
  </mergeCells>
  <pageMargins left="0.75" right="0.75" top="1" bottom="1" header="0.5" footer="0.5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2026-09-28T13:18:37Z</dcterms:created>
  <dcterms:modified xmlns:dcterms="http://purl.org/dc/terms/" xmlns:xsi="http://www.w3.org/2001/XMLSchema-instance" xsi:type="dcterms:W3CDTF">2026-09-28T13:23:15Z</dcterms:modified>
</cp:coreProperties>
</file>