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I Calculator" sheetId="1" state="visible" r:id="rId2"/>
    <sheet name="Kursvergleich" sheetId="2" state="visible" r:id="rId3"/>
    <sheet name="Checkliste &amp; FAQ" sheetId="3" state="visible" r:id="rId4"/>
    <sheet name="Lernpfad &amp; Inhalt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<sst xmlns="http://schemas.openxmlformats.org/spreadsheetml/2006/main" count="255" uniqueCount="200">
  <si>
    <t xml:space="preserve">VBA Automatisierungs-Rechner</t>
  </si>
  <si>
    <t xml:space="preserve">Zeitersparnis · Kostenersparnis · ROI · Break-even</t>
  </si>
  <si>
    <t xml:space="preserve">EINGABEN (Annahmen)</t>
  </si>
  <si>
    <t xml:space="preserve">Parameter</t>
  </si>
  <si>
    <t xml:space="preserve">Wert</t>
  </si>
  <si>
    <t xml:space="preserve">Einheit / Hinweis</t>
  </si>
  <si>
    <t xml:space="preserve">Quelle / Kommentar</t>
  </si>
  <si>
    <t xml:space="preserve">Manuelle Excel-Arbeit pro Tag</t>
  </si>
  <si>
    <t xml:space="preserve">Minuten/Tag</t>
  </si>
  <si>
    <t xml:space="preserve">Messwert aus 5 Arbeitstagen empfohlen</t>
  </si>
  <si>
    <t xml:space="preserve">Arbeitstage pro Jahr</t>
  </si>
  <si>
    <t xml:space="preserve">Tage</t>
  </si>
  <si>
    <t xml:space="preserve">Typisch DACH: ~220 AT (ohne Urlaub/Feiertage)</t>
  </si>
  <si>
    <t xml:space="preserve">Interner Stundensatz (Brutto)</t>
  </si>
  <si>
    <t xml:space="preserve">EUR/Stunde</t>
  </si>
  <si>
    <t xml:space="preserve">Vollkosten inkl. Lohnnebenkosten</t>
  </si>
  <si>
    <t xml:space="preserve">Automatisierungsgrad</t>
  </si>
  <si>
    <t xml:space="preserve">Anteil (0–1)</t>
  </si>
  <si>
    <t xml:space="preserve">Konservativ: 60–80 %; Review/Ausnahmen einplanen</t>
  </si>
  <si>
    <t xml:space="preserve">Lern- &amp; Implementierungsaufwand</t>
  </si>
  <si>
    <t xml:space="preserve">Stunden</t>
  </si>
  <si>
    <t xml:space="preserve">Training + erste Implementierung</t>
  </si>
  <si>
    <t xml:space="preserve">Kurskosten</t>
  </si>
  <si>
    <t xml:space="preserve">EUR</t>
  </si>
  <si>
    <t xml:space="preserve">Trainer-led Live Online / Präsenz (Richtwert DACH)</t>
  </si>
  <si>
    <t xml:space="preserve">ERGEBNISSE (automatisch berechnet)</t>
  </si>
  <si>
    <t xml:space="preserve">Kennzahl</t>
  </si>
  <si>
    <t xml:space="preserve">Formel / Logik</t>
  </si>
  <si>
    <t xml:space="preserve">Ergebnis</t>
  </si>
  <si>
    <t xml:space="preserve">Einheit</t>
  </si>
  <si>
    <t xml:space="preserve">Rohe Arbeitszeit (manuell) pro Jahr</t>
  </si>
  <si>
    <t xml:space="preserve">Minuten/Tag ÷ 60 × Arbeitstage</t>
  </si>
  <si>
    <t xml:space="preserve">Stunden/Jahr</t>
  </si>
  <si>
    <t xml:space="preserve">Eingesparte Zeit pro Jahr (netto)</t>
  </si>
  <si>
    <t xml:space="preserve">Rohe Zeit × Automatisierungsgrad</t>
  </si>
  <si>
    <t xml:space="preserve">Eingesparte Kosten pro Jahr</t>
  </si>
  <si>
    <t xml:space="preserve">Eingesparte Zeit × Stundensatz</t>
  </si>
  <si>
    <t xml:space="preserve">EUR/Jahr</t>
  </si>
  <si>
    <t xml:space="preserve">Gesamtaufwand (Zeit + Kurs)</t>
  </si>
  <si>
    <t xml:space="preserve">(Lernstunden × Stundensatz) + Kurskosten</t>
  </si>
  <si>
    <t xml:space="preserve">ROI (Zeit-basiert)</t>
  </si>
  <si>
    <t xml:space="preserve">(Einsparung – Lernaufwand) / Lernaufwand</t>
  </si>
  <si>
    <t xml:space="preserve">Faktor</t>
  </si>
  <si>
    <t xml:space="preserve">ROI (Kosten-basiert)</t>
  </si>
  <si>
    <t xml:space="preserve">(Einsparung€ – Aufwand€) / Aufwand€</t>
  </si>
  <si>
    <t xml:space="preserve">Break-even</t>
  </si>
  <si>
    <t xml:space="preserve">Lernaufwand / (Einsparung/Jahr ÷ 12)</t>
  </si>
  <si>
    <t xml:space="preserve">Monate</t>
  </si>
  <si>
    <t xml:space="preserve">Lesart: Break-even = nach wie vielen Monaten die eingesparte Zeit den Lern- &amp; Implementierungsaufwand kompensiert (bei gleichbleibender Routine). Automatisierungsgrad konservativ einsetzen (60–80 %), da Review, Ausnahmen und Datenfehler nie vollständig verschwinden. ROI = ((Einsparung – Aufwand) / Aufwand) × 100.</t>
  </si>
  <si>
    <t xml:space="preserve">LEGENDE</t>
  </si>
  <si>
    <t xml:space="preserve">Gelber Hintergrund</t>
  </si>
  <si>
    <t xml:space="preserve">Eingabe-Annahme – bitte anpassen</t>
  </si>
  <si>
    <t xml:space="preserve">Blauer Text</t>
  </si>
  <si>
    <t xml:space="preserve">Hardcoded Input (blauer Schrifttext)</t>
  </si>
  <si>
    <t xml:space="preserve">Orange Hintergrund</t>
  </si>
  <si>
    <t xml:space="preserve">Break-even Ergebnis</t>
  </si>
  <si>
    <t xml:space="preserve">Hellblauer Hintergrund</t>
  </si>
  <si>
    <t xml:space="preserve">ROI-Ergebnis</t>
  </si>
  <si>
    <t xml:space="preserve">Kursformate &amp; Anbieter – VBA-Schulung</t>
  </si>
  <si>
    <t xml:space="preserve">Typische Kostenrahmen und Formate in DACH (Marktwerte zur Orientierung)</t>
  </si>
  <si>
    <t xml:space="preserve">KURSFORMATE IM ÜBERBLICK</t>
  </si>
  <si>
    <t xml:space="preserve">Format</t>
  </si>
  <si>
    <t xml:space="preserve">Typische Dauer</t>
  </si>
  <si>
    <t xml:space="preserve">Preisrahmen (EUR)</t>
  </si>
  <si>
    <t xml:space="preserve">Passt besonders, wenn …</t>
  </si>
  <si>
    <t xml:space="preserve">Niveau</t>
  </si>
  <si>
    <t xml:space="preserve">Feedback</t>
  </si>
  <si>
    <t xml:space="preserve">Kostenlos (Docs / Tutorials)</t>
  </si>
  <si>
    <t xml:space="preserve">1–5 Stunden</t>
  </si>
  <si>
    <t xml:space="preserve">0</t>
  </si>
  <si>
    <t xml:space="preserve">Sie erst testen wollen, ob VBA in Ihrer Excel-Umgebung erlaubt ist</t>
  </si>
  <si>
    <t xml:space="preserve">Einstieg</t>
  </si>
  <si>
    <t xml:space="preserve">Keins</t>
  </si>
  <si>
    <t xml:space="preserve">Online-Selbststudium</t>
  </si>
  <si>
    <t xml:space="preserve">10–25 Stunden</t>
  </si>
  <si>
    <t xml:space="preserve">15–250</t>
  </si>
  <si>
    <t xml:space="preserve">Sie günstig starten und in Ihrem Tempo lernen</t>
  </si>
  <si>
    <t xml:space="preserve">Einsteiger–Fortgeschritten</t>
  </si>
  <si>
    <t xml:space="preserve">Live Online (Trainer-led)</t>
  </si>
  <si>
    <t xml:space="preserve">2–3 Tage</t>
  </si>
  <si>
    <t xml:space="preserve">900–1.500</t>
  </si>
  <si>
    <t xml:space="preserve">Sie Struktur, Q&amp;A und Übungen mit Trainerfeedback brauchen</t>
  </si>
  <si>
    <t xml:space="preserve">Einsteiger–Advanced</t>
  </si>
  <si>
    <t xml:space="preserve">Ja (Trainer)</t>
  </si>
  <si>
    <t xml:space="preserve">Präsenzseminar</t>
  </si>
  <si>
    <t xml:space="preserve">1.000–1.600</t>
  </si>
  <si>
    <t xml:space="preserve">Sie intensives Lernen 'ohne Alltag' wollen</t>
  </si>
  <si>
    <t xml:space="preserve">Inhouse</t>
  </si>
  <si>
    <t xml:space="preserve">1–3 Tage (nach Scope)</t>
  </si>
  <si>
    <t xml:space="preserve">1.800–3.500/Tag + Spesen</t>
  </si>
  <si>
    <t xml:space="preserve">Sie mit echten Dateien arbeiten und direkt implementieren</t>
  </si>
  <si>
    <t xml:space="preserve">Angepasst</t>
  </si>
  <si>
    <t xml:space="preserve">Ja (maßgeschneidert)</t>
  </si>
  <si>
    <t xml:space="preserve">ANBIETER-ÜBERSICHT (Beispiele DACH)</t>
  </si>
  <si>
    <t xml:space="preserve">Anbieter</t>
  </si>
  <si>
    <t xml:space="preserve">Preis (typisch, EUR)</t>
  </si>
  <si>
    <t xml:space="preserve">Terminlogik</t>
  </si>
  <si>
    <t xml:space="preserve">PC-COLLEGE</t>
  </si>
  <si>
    <t xml:space="preserve">Live Online / Präsenz</t>
  </si>
  <si>
    <t xml:space="preserve">990–1.490</t>
  </si>
  <si>
    <t xml:space="preserve">Regelmäßige offene Termine</t>
  </si>
  <si>
    <t xml:space="preserve">CMT GmbH</t>
  </si>
  <si>
    <t xml:space="preserve">1.090–1.590</t>
  </si>
  <si>
    <t xml:space="preserve">Haufe Akademie</t>
  </si>
  <si>
    <t xml:space="preserve">2 Tage</t>
  </si>
  <si>
    <t xml:space="preserve">1.000–1.500</t>
  </si>
  <si>
    <t xml:space="preserve">Terminplan je Quartal/Monat</t>
  </si>
  <si>
    <t xml:space="preserve">Udemy</t>
  </si>
  <si>
    <t xml:space="preserve">Selbststudium</t>
  </si>
  <si>
    <t xml:space="preserve">10–30 Stunden</t>
  </si>
  <si>
    <t xml:space="preserve">15–200</t>
  </si>
  <si>
    <t xml:space="preserve">Start jederzeit</t>
  </si>
  <si>
    <t xml:space="preserve">LinkedIn Learning</t>
  </si>
  <si>
    <t xml:space="preserve">variabel</t>
  </si>
  <si>
    <t xml:space="preserve">Abo (mtl./jährl.)</t>
  </si>
  <si>
    <t xml:space="preserve">Praxis-Tipp: Bei Selbstlernformaten nicht nur auf Sterne achten, sondern auch auf Bewertungsbasis (&gt;500 Bewertungen) und Übungsanteil (mind. 30–40 % Hands-on), da Video-only selten zu produktivem Code führt. Hinweis: Preisrahmen sind Marktwerte zur Orientierung; Anbieter, Regionen und Inklusivleistungen verschieben die Spanne.</t>
  </si>
  <si>
    <t xml:space="preserve">Checkliste &amp; FAQ – VBA-Schulung</t>
  </si>
  <si>
    <t xml:space="preserve">7 Kriterien vor der Buchung + Häufig gestellte Fragen</t>
  </si>
  <si>
    <t xml:space="preserve">CHECKLISTE: 7 Kriterien vor der Buchung</t>
  </si>
  <si>
    <t xml:space="preserve">#</t>
  </si>
  <si>
    <t xml:space="preserve">Kriterium</t>
  </si>
  <si>
    <t xml:space="preserve">Details / Handlungsempfehlung</t>
  </si>
  <si>
    <t xml:space="preserve">Status</t>
  </si>
  <si>
    <t xml:space="preserve">1</t>
  </si>
  <si>
    <t xml:space="preserve">Eigener Use Case erlaubt?</t>
  </si>
  <si>
    <t xml:space="preserve">Bringen Sie einen Monatsabschluss-Report oder ein Planungsmodell anonymisiert mit – sonst bleibt Transfer Theorie.</t>
  </si>
  <si>
    <t xml:space="preserve">Offen</t>
  </si>
  <si>
    <t xml:space="preserve">2</t>
  </si>
  <si>
    <t xml:space="preserve">Fehlerhandling &amp; Robustheit enthalten?</t>
  </si>
  <si>
    <t xml:space="preserve">Themen wie On Error, Logging, Schutz vor Select/Activate-Code sind Pflicht.</t>
  </si>
  <si>
    <t xml:space="preserve">3</t>
  </si>
  <si>
    <t xml:space="preserve">Security &amp; Deployment adressiert?</t>
  </si>
  <si>
    <t xml:space="preserve">Trusted Locations, digitale Signatur, Makro-Policies, Versionsmanagement – sonst scheitert Go-live an IT.</t>
  </si>
  <si>
    <t xml:space="preserve">4</t>
  </si>
  <si>
    <t xml:space="preserve">Code-Standards vorhanden?</t>
  </si>
  <si>
    <t xml:space="preserve">Module, Naming, Kommentare, Parameterübergaben – damit das Team später nicht am eigenen Code hängt.</t>
  </si>
  <si>
    <t xml:space="preserve">5</t>
  </si>
  <si>
    <t xml:space="preserve">Level passt?</t>
  </si>
  <si>
    <t xml:space="preserve">Einsteigerkurs ohne Pivot/Power-User-Basics kostet Zeit; Advanced ohne Grundlagen frustriert.</t>
  </si>
  <si>
    <t xml:space="preserve">6</t>
  </si>
  <si>
    <t xml:space="preserve">Format passt zur Umsetzung?</t>
  </si>
  <si>
    <t xml:space="preserve">Wenn Sie in 4 Wochen live gehen müssen: Live-Training + 1 Follow-up-Session ist häufig schneller als reines Selbststudium.</t>
  </si>
  <si>
    <t xml:space="preserve">7</t>
  </si>
  <si>
    <t xml:space="preserve">Erfolg messbar?</t>
  </si>
  <si>
    <t xml:space="preserve">Definieren Sie vorab 1–2 Prozesse (z.B. Import + Konsolidierung + PDF-Export), die nach dem Kurs automatisiert sein müssen.</t>
  </si>
  <si>
    <t xml:space="preserve">HÄUFIG GESTELLTE FRAGEN (FAQ)</t>
  </si>
  <si>
    <t xml:space="preserve">Frage</t>
  </si>
  <si>
    <t xml:space="preserve">Antwort</t>
  </si>
  <si>
    <t xml:space="preserve">Kategorie</t>
  </si>
  <si>
    <t xml:space="preserve">Brauche ich Vorkenntnisse im Programmieren?</t>
  </si>
  <si>
    <t xml:space="preserve">Nein – Einsteigerkurse starten bei Null. Sehr gute Excel-Kenntnisse (Pivot, WENN-Logik, XVERWEIS) sparen jedoch typischerweise mehrere Stunden, weil Fachlogik nicht parallel gelernt werden muss.</t>
  </si>
  <si>
    <t xml:space="preserve">Voraussetzungen</t>
  </si>
  <si>
    <t xml:space="preserve">Wie lange bis VBA im Alltag Nutzen bringt?</t>
  </si>
  <si>
    <t xml:space="preserve">Die Grundlagen sitzen oft nach 2–3 Tagen Intensivtraining oder 15–25 Stunden Online-Lernen. Produktiv wird es, wenn danach 1–2 echte Prozesse automatisiert werden (z.B. Monatsreport + Plan/Ist-Update).</t>
  </si>
  <si>
    <t xml:space="preserve">Zeitrahmen</t>
  </si>
  <si>
    <t xml:space="preserve">Was kostet eine VBA-Weiterbildung?</t>
  </si>
  <si>
    <t xml:space="preserve">Selbststudium: 15–250 EUR. Trainer-led (Live Online/Präsenz): 900–1.600 EUR für 2–3 Tage. Inhouse rechnet sich ab Teams von ca. 6–10 Personen.</t>
  </si>
  <si>
    <t xml:space="preserve">Kosten</t>
  </si>
  <si>
    <t xml:space="preserve">Ist VBA noch zeitgemäß – oder direkt Office Scripts?</t>
  </si>
  <si>
    <t xml:space="preserve">VBA ist für lokale Excel-Automatisierung häufig der pragmatische Standard 'hier und jetzt'. Office Scripts / Power Automate sind strategisch interessant, brauchen aber M365-Setup und Governance – VBA ist oft der schnellere Einstieg und eine Brücke zu späteren Lösungen.</t>
  </si>
  <si>
    <t xml:space="preserve">Technologie</t>
  </si>
  <si>
    <t xml:space="preserve">Stolpersteine bei Mac/Teams/SharePoint?</t>
  </si>
  <si>
    <t xml:space="preserve">Ja: VBA läuft je nach Excel-Version/Plattform unterschiedlich stabil. SharePoint/OneDrive-Ablagen und Makro-Security können den Rollout bremsen. Klären Sie vor Kursstart Excel-Version, Berechtigungen und Ablagekonzept.</t>
  </si>
  <si>
    <t xml:space="preserve">IT/Deployment</t>
  </si>
  <si>
    <t xml:space="preserve">Lernpfad: VBA-Training in 4 Phasen</t>
  </si>
  <si>
    <t xml:space="preserve">Von manueller Datenpflege zur automatisierten Reporting-Prozesskette</t>
  </si>
  <si>
    <t xml:space="preserve">Phase</t>
  </si>
  <si>
    <t xml:space="preserve">Thema</t>
  </si>
  <si>
    <t xml:space="preserve">Kernbausteine / Übungen</t>
  </si>
  <si>
    <t xml:space="preserve">Praxisnutzen (Finance/Controlling)</t>
  </si>
  <si>
    <t xml:space="preserve">Grundlagen – Makro-Rekorder &amp; VBE</t>
  </si>
  <si>
    <t xml:space="preserve">Makro-Rekorder; VBA-Editor (VBE); Selections entfernen; Pivot-Refresh; PDF-Export-Makro</t>
  </si>
  <si>
    <t xml:space="preserve">Monatsreport per Knopfdruck erzeugen: Pivot aktualisieren + Export in definierten Ordner</t>
  </si>
  <si>
    <t xml:space="preserve">0,5–1 Tag</t>
  </si>
  <si>
    <t xml:space="preserve">Logik – Variablen, Schleifen, Bedingungen</t>
  </si>
  <si>
    <t xml:space="preserve">Variablen (Pfade, Periodenkennzeichen, Schwellwerte); If-Then-Else (Pflichtfeldchecks, Summenkontrolle); For-Next / Do-While (Dateien iterieren, PivotTables refreshen)</t>
  </si>
  <si>
    <t xml:space="preserve">Stabile Makros mit wechselnden Daten; Validierungen vor KPI-Auswertung (EBT, Deckungsbeitrag)</t>
  </si>
  <si>
    <t xml:space="preserve">Interaktion – UDFs &amp; UserForms</t>
  </si>
  <si>
    <t xml:space="preserve">User Defined Functions (Staffelpreise, Provisionslogik); UserForms (Eingabemasken mit Pflichtfeldprüfung); Events (Workbook_Open für Auto-Update)</t>
  </si>
  <si>
    <t xml:space="preserve">Zentrale Berechnungslogik; keine verteilten Formelinseln; Team nutzt Automatisierung aktiv</t>
  </si>
  <si>
    <t xml:space="preserve">Robustheit – Fehlerhandling &amp; Übergabe</t>
  </si>
  <si>
    <t xml:space="preserve">On Error (GoTo, Resume Next); Logging (Protokolldatei); Modulstruktur; Naming; Kommentare; Parameterübergaben; Trusted Locations / Makro-Security</t>
  </si>
  <si>
    <t xml:space="preserve">Auditierbarkeit; Übergabefähigkeit; Go-live ohne IT-Blockade; wartbarer Code im Team</t>
  </si>
  <si>
    <t xml:space="preserve">RECHENBEISPIEL (Referenzwerte aus dem Blog)</t>
  </si>
  <si>
    <t xml:space="preserve">Berechnung</t>
  </si>
  <si>
    <t xml:space="preserve">Manuelle Excel-Arbeit</t>
  </si>
  <si>
    <t xml:space="preserve">30</t>
  </si>
  <si>
    <t xml:space="preserve">Arbeitstage/Jahr</t>
  </si>
  <si>
    <t xml:space="preserve">220</t>
  </si>
  <si>
    <t xml:space="preserve">80 %</t>
  </si>
  <si>
    <t xml:space="preserve">Eingesparte Zeit/Jahr</t>
  </si>
  <si>
    <t xml:space="preserve">30 Min × 220 AT × 80 % ÷ 60</t>
  </si>
  <si>
    <t xml:space="preserve">88 Stunden</t>
  </si>
  <si>
    <t xml:space="preserve">20</t>
  </si>
  <si>
    <t xml:space="preserve">%</t>
  </si>
  <si>
    <t xml:space="preserve">((88 − 20) / 20) × 100</t>
  </si>
  <si>
    <t xml:space="preserve">340 %</t>
  </si>
  <si>
    <t xml:space="preserve">20 Std ÷ (88 Std / 12 Monate)</t>
  </si>
  <si>
    <t xml:space="preserve">ca. 2,7 Monate</t>
  </si>
  <si>
    <t xml:space="preserve">Ziel: Routine entfernen – Steuerungsqualität erhöhen. Ein Kurs endet nicht bei 'es läuft', sondern bei wartbarem Code (Module, Fehlerhandling, Übergabe). Praxisregel: Definieren Sie vorab 1–2 Prozesse (z.B. Import + Konsolidierung + PDF-Export), die nach dem Kurs automatisiert sein müssen.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</si>
</sst>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%"/>
    <numFmt numFmtId="167" formatCode="#,##0.0"/>
    <numFmt numFmtId="168" formatCode="#,##0&quot; EUR&quot;"/>
    <numFmt numFmtId="169" formatCode="0.0\%"/>
    <numFmt numFmtId="170" formatCode="0.0&quot; Monate&quot;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59595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0"/>
      <color rgb="FFFF6B00"/>
      <name val="Arial"/>
      <family val="0"/>
      <charset val="1"/>
    </font>
    <font>
      <b val="true"/>
      <sz val="9"/>
      <color rgb="FF2E5FA3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2E5FA3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FA3"/>
        <bgColor rgb="FF3366FF"/>
      </patternFill>
    </fill>
    <fill>
      <patternFill patternType="solid">
        <fgColor rgb="FFD6E4F7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CE4D6"/>
        <bgColor rgb="FFF2F2F2"/>
      </patternFill>
    </fill>
    <fill>
      <patternFill patternType="solid">
        <fgColor rgb="FF1F7A4D"/>
        <bgColor rgb="FF008080"/>
      </patternFill>
    </fill>
    <fill>
      <patternFill patternType="solid">
        <fgColor rgb="FF7B3F9E"/>
        <bgColor rgb="FF993366"/>
      </patternFill>
    </fill>
    <fill>
      <patternFill patternType="solid">
        <fgColor rgb="FFC0392B"/>
        <bgColor rgb="FF99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8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BFBFBF"/>
      <rgbColor rgb="FF808080"/>
      <rgbColor rgb="FF9999FF"/>
      <rgbColor rgb="FF7B3F9E"/>
      <rgbColor rgb="FFF2F2F2"/>
      <rgbColor rgb="FFCCFFFF"/>
      <rgbColor rgb="FF660066"/>
      <rgbColor rgb="FFFF8080"/>
      <rgbColor rgb="FF2E5FA3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B00"/>
      <rgbColor rgb="FF595959"/>
      <rgbColor rgb="FF969696"/>
      <rgbColor rgb="FF1F3864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0"/>
    <col collapsed="false" customWidth="true" hidden="false" outlineLevel="0" max="4" min="3" style="0" width="28"/>
  </cols>
  <sheetData>
    <row r="1" customFormat="false" ht="36" hidden="false" customHeight="true" outlineLevel="0" collapsed="false">
      <c r="A1" s="1" t="s">
        <v>0</v>
      </c>
      <c r="B1" s="1"/>
      <c r="C1" s="1"/>
      <c r="D1" s="1"/>
    </row>
    <row r="2" customFormat="false" ht="19.5" hidden="false" customHeight="true" outlineLevel="0" collapsed="false">
      <c r="A2" s="2" t="s">
        <v>1</v>
      </c>
      <c r="B2" s="2"/>
      <c r="C2" s="2"/>
      <c r="D2" s="2"/>
    </row>
    <row r="3" customFormat="false" ht="3.75" hidden="false" customHeight="true" outlineLevel="0" collapsed="false"/>
    <row r="4" customFormat="false" ht="21.7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5" hidden="false" customHeight="false" outlineLevel="0" collapsed="false">
      <c r="A6" s="5" t="s">
        <v>7</v>
      </c>
      <c r="B6" s="6" t="n">
        <v>30</v>
      </c>
      <c r="C6" s="7" t="s">
        <v>8</v>
      </c>
      <c r="D6" s="8" t="s">
        <v>9</v>
      </c>
    </row>
    <row r="7" customFormat="false" ht="15" hidden="false" customHeight="false" outlineLevel="0" collapsed="false">
      <c r="A7" s="9" t="s">
        <v>10</v>
      </c>
      <c r="B7" s="6" t="n">
        <v>220</v>
      </c>
      <c r="C7" s="10" t="s">
        <v>11</v>
      </c>
      <c r="D7" s="11" t="s">
        <v>12</v>
      </c>
    </row>
    <row r="8" customFormat="false" ht="15" hidden="false" customHeight="false" outlineLevel="0" collapsed="false">
      <c r="A8" s="5" t="s">
        <v>13</v>
      </c>
      <c r="B8" s="6" t="n">
        <v>80</v>
      </c>
      <c r="C8" s="7" t="s">
        <v>14</v>
      </c>
      <c r="D8" s="8" t="s">
        <v>15</v>
      </c>
    </row>
    <row r="9" customFormat="false" ht="15" hidden="false" customHeight="false" outlineLevel="0" collapsed="false">
      <c r="A9" s="9" t="s">
        <v>16</v>
      </c>
      <c r="B9" s="12" t="n">
        <v>0.75</v>
      </c>
      <c r="C9" s="10" t="s">
        <v>17</v>
      </c>
      <c r="D9" s="11" t="s">
        <v>18</v>
      </c>
    </row>
    <row r="10" customFormat="false" ht="15" hidden="false" customHeight="false" outlineLevel="0" collapsed="false">
      <c r="A10" s="5" t="s">
        <v>19</v>
      </c>
      <c r="B10" s="6" t="n">
        <v>20</v>
      </c>
      <c r="C10" s="7" t="s">
        <v>20</v>
      </c>
      <c r="D10" s="8" t="s">
        <v>21</v>
      </c>
    </row>
    <row r="11" customFormat="false" ht="15" hidden="false" customHeight="false" outlineLevel="0" collapsed="false">
      <c r="A11" s="9" t="s">
        <v>22</v>
      </c>
      <c r="B11" s="6" t="n">
        <v>1200</v>
      </c>
      <c r="C11" s="10" t="s">
        <v>23</v>
      </c>
      <c r="D11" s="11" t="s">
        <v>24</v>
      </c>
    </row>
    <row r="12" customFormat="false" ht="3.75" hidden="false" customHeight="true" outlineLevel="0" collapsed="false"/>
    <row r="13" customFormat="false" ht="21.75" hidden="false" customHeight="true" outlineLevel="0" collapsed="false">
      <c r="A13" s="3" t="s">
        <v>25</v>
      </c>
      <c r="B13" s="3"/>
      <c r="C13" s="3"/>
      <c r="D13" s="3"/>
    </row>
    <row r="14" customFormat="false" ht="15" hidden="false" customHeight="false" outlineLevel="0" collapsed="false">
      <c r="A14" s="4" t="s">
        <v>26</v>
      </c>
      <c r="B14" s="4" t="s">
        <v>27</v>
      </c>
      <c r="C14" s="4" t="s">
        <v>28</v>
      </c>
      <c r="D14" s="4" t="s">
        <v>29</v>
      </c>
    </row>
    <row r="15" customFormat="false" ht="15" hidden="false" customHeight="false" outlineLevel="0" collapsed="false">
      <c r="A15" s="9" t="s">
        <v>30</v>
      </c>
      <c r="B15" s="11" t="s">
        <v>31</v>
      </c>
      <c r="C15" s="13" t="n">
        <f aca="false">B6/60*B7</f>
        <v>110</v>
      </c>
      <c r="D15" s="10" t="s">
        <v>32</v>
      </c>
    </row>
    <row r="16" customFormat="false" ht="15" hidden="false" customHeight="false" outlineLevel="0" collapsed="false">
      <c r="A16" s="5" t="s">
        <v>33</v>
      </c>
      <c r="B16" s="8" t="s">
        <v>34</v>
      </c>
      <c r="C16" s="14" t="n">
        <f aca="false">B6/60*B7*B9</f>
        <v>82.5</v>
      </c>
      <c r="D16" s="7" t="s">
        <v>32</v>
      </c>
    </row>
    <row r="17" customFormat="false" ht="15" hidden="false" customHeight="false" outlineLevel="0" collapsed="false">
      <c r="A17" s="9" t="s">
        <v>35</v>
      </c>
      <c r="B17" s="11" t="s">
        <v>36</v>
      </c>
      <c r="C17" s="15" t="n">
        <f aca="false">B6/60*B7*B9*B8</f>
        <v>6600</v>
      </c>
      <c r="D17" s="10" t="s">
        <v>37</v>
      </c>
    </row>
    <row r="18" customFormat="false" ht="15" hidden="false" customHeight="false" outlineLevel="0" collapsed="false">
      <c r="A18" s="5" t="s">
        <v>38</v>
      </c>
      <c r="B18" s="8" t="s">
        <v>39</v>
      </c>
      <c r="C18" s="16" t="n">
        <f aca="false">B10*B8+B11</f>
        <v>2800</v>
      </c>
      <c r="D18" s="7" t="s">
        <v>23</v>
      </c>
    </row>
    <row r="19" customFormat="false" ht="15" hidden="false" customHeight="false" outlineLevel="0" collapsed="false">
      <c r="A19" s="9" t="s">
        <v>40</v>
      </c>
      <c r="B19" s="11" t="s">
        <v>41</v>
      </c>
      <c r="C19" s="17" t="n">
        <f aca="false">(B6/60*B7*B9-B10)/B10*100</f>
        <v>312.5</v>
      </c>
      <c r="D19" s="10" t="s">
        <v>42</v>
      </c>
    </row>
    <row r="20" customFormat="false" ht="15" hidden="false" customHeight="false" outlineLevel="0" collapsed="false">
      <c r="A20" s="5" t="s">
        <v>43</v>
      </c>
      <c r="B20" s="8" t="s">
        <v>44</v>
      </c>
      <c r="C20" s="17" t="n">
        <f aca="false">(B6/60*B7*B9*B8-(B10*B8+B11))/(B10*B8+B11)*100</f>
        <v>135.714285714286</v>
      </c>
      <c r="D20" s="7" t="s">
        <v>42</v>
      </c>
    </row>
    <row r="21" customFormat="false" ht="15" hidden="false" customHeight="false" outlineLevel="0" collapsed="false">
      <c r="A21" s="9" t="s">
        <v>45</v>
      </c>
      <c r="B21" s="11" t="s">
        <v>46</v>
      </c>
      <c r="C21" s="18" t="n">
        <f aca="false">B10/(B6/60*B7*B9/12)</f>
        <v>2.90909090909091</v>
      </c>
      <c r="D21" s="10" t="s">
        <v>47</v>
      </c>
    </row>
    <row r="22" customFormat="false" ht="3.75" hidden="false" customHeight="true" outlineLevel="0" collapsed="false"/>
    <row r="23" customFormat="false" ht="49.5" hidden="false" customHeight="true" outlineLevel="0" collapsed="false">
      <c r="A23" s="19" t="s">
        <v>48</v>
      </c>
      <c r="B23" s="19"/>
      <c r="C23" s="19"/>
      <c r="D23" s="19"/>
    </row>
    <row r="24" customFormat="false" ht="3.75" hidden="false" customHeight="true" outlineLevel="0" collapsed="false"/>
    <row r="25" customFormat="false" ht="19.5" hidden="false" customHeight="true" outlineLevel="0" collapsed="false">
      <c r="A25" s="3" t="s">
        <v>49</v>
      </c>
      <c r="B25" s="3"/>
      <c r="C25" s="3"/>
      <c r="D25" s="3"/>
    </row>
    <row r="26" customFormat="false" ht="18" hidden="false" customHeight="true" outlineLevel="0" collapsed="false">
      <c r="A26" s="20" t="s">
        <v>50</v>
      </c>
      <c r="B26" s="21"/>
      <c r="C26" s="22" t="s">
        <v>51</v>
      </c>
      <c r="D26" s="22"/>
    </row>
    <row r="27" customFormat="false" ht="18" hidden="false" customHeight="true" outlineLevel="0" collapsed="false">
      <c r="A27" s="20" t="s">
        <v>52</v>
      </c>
      <c r="B27" s="23"/>
      <c r="C27" s="22" t="s">
        <v>53</v>
      </c>
      <c r="D27" s="22"/>
    </row>
    <row r="28" customFormat="false" ht="18" hidden="false" customHeight="true" outlineLevel="0" collapsed="false">
      <c r="A28" s="20" t="s">
        <v>54</v>
      </c>
      <c r="B28" s="24"/>
      <c r="C28" s="22" t="s">
        <v>55</v>
      </c>
      <c r="D28" s="22"/>
    </row>
    <row r="29" customFormat="false" ht="18" hidden="false" customHeight="true" outlineLevel="0" collapsed="false">
      <c r="A29" s="20" t="s">
        <v>56</v>
      </c>
      <c r="B29" s="25"/>
      <c r="C29" s="22" t="s">
        <v>57</v>
      </c>
      <c r="D29" s="22"/>
    </row>
  </sheetData>
  <mergeCells count="10">
    <mergeCell ref="A1:D1"/>
    <mergeCell ref="A2:D2"/>
    <mergeCell ref="A4:D4"/>
    <mergeCell ref="A13:D13"/>
    <mergeCell ref="A23:D23"/>
    <mergeCell ref="A25:D25"/>
    <mergeCell ref="C26:D26"/>
    <mergeCell ref="C27:D27"/>
    <mergeCell ref="C28:D28"/>
    <mergeCell ref="C29:D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FA3"/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5" min="4" style="0" width="22"/>
    <col collapsed="false" customWidth="true" hidden="false" outlineLevel="0" max="6" min="6" style="0" width="20"/>
  </cols>
  <sheetData>
    <row r="1" customFormat="false" ht="36" hidden="false" customHeight="true" outlineLevel="0" collapsed="false">
      <c r="A1" s="1" t="s">
        <v>58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6" t="s">
        <v>59</v>
      </c>
      <c r="B2" s="26"/>
      <c r="C2" s="26"/>
      <c r="D2" s="26"/>
      <c r="E2" s="26"/>
      <c r="F2" s="26"/>
    </row>
    <row r="3" customFormat="false" ht="3.75" hidden="false" customHeight="true" outlineLevel="0" collapsed="false"/>
    <row r="4" customFormat="false" ht="21.75" hidden="false" customHeight="true" outlineLevel="0" collapsed="false">
      <c r="A4" s="3" t="s">
        <v>60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4" t="s">
        <v>61</v>
      </c>
      <c r="B5" s="4" t="s">
        <v>62</v>
      </c>
      <c r="C5" s="4" t="s">
        <v>63</v>
      </c>
      <c r="D5" s="4" t="s">
        <v>64</v>
      </c>
      <c r="E5" s="4" t="s">
        <v>65</v>
      </c>
      <c r="F5" s="4" t="s">
        <v>66</v>
      </c>
    </row>
    <row r="6" customFormat="false" ht="15" hidden="false" customHeight="false" outlineLevel="0" collapsed="false">
      <c r="A6" s="7" t="s">
        <v>67</v>
      </c>
      <c r="B6" s="7" t="s">
        <v>68</v>
      </c>
      <c r="C6" s="27" t="s">
        <v>69</v>
      </c>
      <c r="D6" s="7" t="s">
        <v>70</v>
      </c>
      <c r="E6" s="7" t="s">
        <v>71</v>
      </c>
      <c r="F6" s="7" t="s">
        <v>72</v>
      </c>
    </row>
    <row r="7" customFormat="false" ht="15" hidden="false" customHeight="false" outlineLevel="0" collapsed="false">
      <c r="A7" s="10" t="s">
        <v>73</v>
      </c>
      <c r="B7" s="10" t="s">
        <v>74</v>
      </c>
      <c r="C7" s="28" t="s">
        <v>75</v>
      </c>
      <c r="D7" s="10" t="s">
        <v>76</v>
      </c>
      <c r="E7" s="10" t="s">
        <v>77</v>
      </c>
      <c r="F7" s="10" t="s">
        <v>72</v>
      </c>
    </row>
    <row r="8" customFormat="false" ht="15" hidden="false" customHeight="false" outlineLevel="0" collapsed="false">
      <c r="A8" s="7" t="s">
        <v>78</v>
      </c>
      <c r="B8" s="7" t="s">
        <v>79</v>
      </c>
      <c r="C8" s="27" t="s">
        <v>80</v>
      </c>
      <c r="D8" s="7" t="s">
        <v>81</v>
      </c>
      <c r="E8" s="7" t="s">
        <v>82</v>
      </c>
      <c r="F8" s="7" t="s">
        <v>83</v>
      </c>
    </row>
    <row r="9" customFormat="false" ht="15" hidden="false" customHeight="false" outlineLevel="0" collapsed="false">
      <c r="A9" s="10" t="s">
        <v>84</v>
      </c>
      <c r="B9" s="10" t="s">
        <v>79</v>
      </c>
      <c r="C9" s="28" t="s">
        <v>85</v>
      </c>
      <c r="D9" s="10" t="s">
        <v>86</v>
      </c>
      <c r="E9" s="10" t="s">
        <v>82</v>
      </c>
      <c r="F9" s="10" t="s">
        <v>83</v>
      </c>
    </row>
    <row r="10" customFormat="false" ht="15" hidden="false" customHeight="false" outlineLevel="0" collapsed="false">
      <c r="A10" s="7" t="s">
        <v>87</v>
      </c>
      <c r="B10" s="7" t="s">
        <v>88</v>
      </c>
      <c r="C10" s="27" t="s">
        <v>89</v>
      </c>
      <c r="D10" s="7" t="s">
        <v>90</v>
      </c>
      <c r="E10" s="7" t="s">
        <v>91</v>
      </c>
      <c r="F10" s="7" t="s">
        <v>92</v>
      </c>
    </row>
    <row r="11" customFormat="false" ht="3.75" hidden="false" customHeight="true" outlineLevel="0" collapsed="false"/>
    <row r="12" customFormat="false" ht="21.75" hidden="false" customHeight="true" outlineLevel="0" collapsed="false">
      <c r="A12" s="3" t="s">
        <v>93</v>
      </c>
      <c r="B12" s="3"/>
      <c r="C12" s="3"/>
      <c r="D12" s="3"/>
      <c r="E12" s="3"/>
      <c r="F12" s="3"/>
    </row>
    <row r="13" customFormat="false" ht="15" hidden="false" customHeight="false" outlineLevel="0" collapsed="false">
      <c r="A13" s="4" t="s">
        <v>94</v>
      </c>
      <c r="B13" s="4" t="s">
        <v>61</v>
      </c>
      <c r="C13" s="4" t="s">
        <v>62</v>
      </c>
      <c r="D13" s="4" t="s">
        <v>95</v>
      </c>
      <c r="E13" s="4" t="s">
        <v>65</v>
      </c>
      <c r="F13" s="4" t="s">
        <v>96</v>
      </c>
    </row>
    <row r="14" customFormat="false" ht="15" hidden="false" customHeight="false" outlineLevel="0" collapsed="false">
      <c r="A14" s="7" t="s">
        <v>97</v>
      </c>
      <c r="B14" s="7" t="s">
        <v>98</v>
      </c>
      <c r="C14" s="7" t="s">
        <v>79</v>
      </c>
      <c r="D14" s="27" t="s">
        <v>99</v>
      </c>
      <c r="E14" s="7" t="s">
        <v>82</v>
      </c>
      <c r="F14" s="7" t="s">
        <v>100</v>
      </c>
    </row>
    <row r="15" customFormat="false" ht="15" hidden="false" customHeight="false" outlineLevel="0" collapsed="false">
      <c r="A15" s="10" t="s">
        <v>101</v>
      </c>
      <c r="B15" s="10" t="s">
        <v>98</v>
      </c>
      <c r="C15" s="10" t="s">
        <v>79</v>
      </c>
      <c r="D15" s="28" t="s">
        <v>102</v>
      </c>
      <c r="E15" s="10" t="s">
        <v>82</v>
      </c>
      <c r="F15" s="10" t="s">
        <v>100</v>
      </c>
    </row>
    <row r="16" customFormat="false" ht="15" hidden="false" customHeight="false" outlineLevel="0" collapsed="false">
      <c r="A16" s="7" t="s">
        <v>103</v>
      </c>
      <c r="B16" s="7" t="s">
        <v>98</v>
      </c>
      <c r="C16" s="7" t="s">
        <v>104</v>
      </c>
      <c r="D16" s="27" t="s">
        <v>105</v>
      </c>
      <c r="E16" s="7" t="s">
        <v>77</v>
      </c>
      <c r="F16" s="7" t="s">
        <v>106</v>
      </c>
    </row>
    <row r="17" customFormat="false" ht="15" hidden="false" customHeight="false" outlineLevel="0" collapsed="false">
      <c r="A17" s="10" t="s">
        <v>107</v>
      </c>
      <c r="B17" s="10" t="s">
        <v>108</v>
      </c>
      <c r="C17" s="10" t="s">
        <v>109</v>
      </c>
      <c r="D17" s="28" t="s">
        <v>110</v>
      </c>
      <c r="E17" s="10" t="s">
        <v>77</v>
      </c>
      <c r="F17" s="10" t="s">
        <v>111</v>
      </c>
    </row>
    <row r="18" customFormat="false" ht="15" hidden="false" customHeight="false" outlineLevel="0" collapsed="false">
      <c r="A18" s="7" t="s">
        <v>112</v>
      </c>
      <c r="B18" s="7" t="s">
        <v>108</v>
      </c>
      <c r="C18" s="7" t="s">
        <v>113</v>
      </c>
      <c r="D18" s="27" t="s">
        <v>114</v>
      </c>
      <c r="E18" s="7" t="s">
        <v>77</v>
      </c>
      <c r="F18" s="7" t="s">
        <v>111</v>
      </c>
    </row>
    <row r="19" customFormat="false" ht="3.75" hidden="false" customHeight="true" outlineLevel="0" collapsed="false"/>
    <row r="20" customFormat="false" ht="45" hidden="false" customHeight="true" outlineLevel="0" collapsed="false">
      <c r="A20" s="19" t="s">
        <v>115</v>
      </c>
      <c r="B20" s="19"/>
      <c r="C20" s="19"/>
      <c r="D20" s="19"/>
      <c r="E20" s="19"/>
      <c r="F20" s="19"/>
    </row>
  </sheetData>
  <mergeCells count="5">
    <mergeCell ref="A1:F1"/>
    <mergeCell ref="A2:F2"/>
    <mergeCell ref="A4:F4"/>
    <mergeCell ref="A12:F12"/>
    <mergeCell ref="A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52"/>
    <col collapsed="false" customWidth="true" hidden="false" outlineLevel="0" max="4" min="4" style="0" width="18"/>
  </cols>
  <sheetData>
    <row r="1" customFormat="false" ht="36" hidden="false" customHeight="true" outlineLevel="0" collapsed="false">
      <c r="A1" s="1" t="s">
        <v>116</v>
      </c>
      <c r="B1" s="1"/>
      <c r="C1" s="1"/>
      <c r="D1" s="1"/>
    </row>
    <row r="2" customFormat="false" ht="19.5" hidden="false" customHeight="true" outlineLevel="0" collapsed="false">
      <c r="A2" s="26" t="s">
        <v>117</v>
      </c>
      <c r="B2" s="26"/>
      <c r="C2" s="26"/>
      <c r="D2" s="26"/>
    </row>
    <row r="3" customFormat="false" ht="3.75" hidden="false" customHeight="true" outlineLevel="0" collapsed="false"/>
    <row r="4" customFormat="false" ht="21.75" hidden="false" customHeight="true" outlineLevel="0" collapsed="false">
      <c r="A4" s="3" t="s">
        <v>118</v>
      </c>
      <c r="B4" s="3"/>
      <c r="C4" s="3"/>
      <c r="D4" s="3"/>
    </row>
    <row r="5" customFormat="false" ht="15" hidden="false" customHeight="false" outlineLevel="0" collapsed="false">
      <c r="A5" s="4" t="s">
        <v>119</v>
      </c>
      <c r="B5" s="4" t="s">
        <v>120</v>
      </c>
      <c r="C5" s="4" t="s">
        <v>121</v>
      </c>
      <c r="D5" s="4" t="s">
        <v>122</v>
      </c>
    </row>
    <row r="6" customFormat="false" ht="39.75" hidden="false" customHeight="true" outlineLevel="0" collapsed="false">
      <c r="A6" s="29" t="s">
        <v>123</v>
      </c>
      <c r="B6" s="5" t="s">
        <v>124</v>
      </c>
      <c r="C6" s="7" t="s">
        <v>125</v>
      </c>
      <c r="D6" s="30" t="s">
        <v>126</v>
      </c>
    </row>
    <row r="7" customFormat="false" ht="39.75" hidden="false" customHeight="true" outlineLevel="0" collapsed="false">
      <c r="A7" s="31" t="s">
        <v>127</v>
      </c>
      <c r="B7" s="9" t="s">
        <v>128</v>
      </c>
      <c r="C7" s="10" t="s">
        <v>129</v>
      </c>
      <c r="D7" s="30" t="s">
        <v>126</v>
      </c>
    </row>
    <row r="8" customFormat="false" ht="39.75" hidden="false" customHeight="true" outlineLevel="0" collapsed="false">
      <c r="A8" s="29" t="s">
        <v>130</v>
      </c>
      <c r="B8" s="5" t="s">
        <v>131</v>
      </c>
      <c r="C8" s="7" t="s">
        <v>132</v>
      </c>
      <c r="D8" s="30" t="s">
        <v>126</v>
      </c>
    </row>
    <row r="9" customFormat="false" ht="39.75" hidden="false" customHeight="true" outlineLevel="0" collapsed="false">
      <c r="A9" s="31" t="s">
        <v>133</v>
      </c>
      <c r="B9" s="9" t="s">
        <v>134</v>
      </c>
      <c r="C9" s="10" t="s">
        <v>135</v>
      </c>
      <c r="D9" s="30" t="s">
        <v>126</v>
      </c>
    </row>
    <row r="10" customFormat="false" ht="39.75" hidden="false" customHeight="true" outlineLevel="0" collapsed="false">
      <c r="A10" s="29" t="s">
        <v>136</v>
      </c>
      <c r="B10" s="5" t="s">
        <v>137</v>
      </c>
      <c r="C10" s="7" t="s">
        <v>138</v>
      </c>
      <c r="D10" s="30" t="s">
        <v>126</v>
      </c>
    </row>
    <row r="11" customFormat="false" ht="39.75" hidden="false" customHeight="true" outlineLevel="0" collapsed="false">
      <c r="A11" s="31" t="s">
        <v>139</v>
      </c>
      <c r="B11" s="9" t="s">
        <v>140</v>
      </c>
      <c r="C11" s="10" t="s">
        <v>141</v>
      </c>
      <c r="D11" s="30" t="s">
        <v>126</v>
      </c>
    </row>
    <row r="12" customFormat="false" ht="39.75" hidden="false" customHeight="true" outlineLevel="0" collapsed="false">
      <c r="A12" s="29" t="s">
        <v>142</v>
      </c>
      <c r="B12" s="5" t="s">
        <v>143</v>
      </c>
      <c r="C12" s="7" t="s">
        <v>144</v>
      </c>
      <c r="D12" s="30" t="s">
        <v>126</v>
      </c>
    </row>
    <row r="13" customFormat="false" ht="3.75" hidden="false" customHeight="true" outlineLevel="0" collapsed="false"/>
    <row r="14" customFormat="false" ht="21.75" hidden="false" customHeight="true" outlineLevel="0" collapsed="false">
      <c r="A14" s="3" t="s">
        <v>145</v>
      </c>
      <c r="B14" s="3"/>
      <c r="C14" s="3"/>
      <c r="D14" s="3"/>
    </row>
    <row r="15" customFormat="false" ht="15" hidden="false" customHeight="false" outlineLevel="0" collapsed="false">
      <c r="A15" s="4" t="s">
        <v>119</v>
      </c>
      <c r="B15" s="4" t="s">
        <v>146</v>
      </c>
      <c r="C15" s="4" t="s">
        <v>147</v>
      </c>
      <c r="D15" s="4" t="s">
        <v>148</v>
      </c>
    </row>
    <row r="16" customFormat="false" ht="54.75" hidden="false" customHeight="true" outlineLevel="0" collapsed="false">
      <c r="A16" s="29" t="s">
        <v>123</v>
      </c>
      <c r="B16" s="5" t="s">
        <v>149</v>
      </c>
      <c r="C16" s="7" t="s">
        <v>150</v>
      </c>
      <c r="D16" s="32" t="s">
        <v>151</v>
      </c>
    </row>
    <row r="17" customFormat="false" ht="54.75" hidden="false" customHeight="true" outlineLevel="0" collapsed="false">
      <c r="A17" s="31" t="s">
        <v>127</v>
      </c>
      <c r="B17" s="9" t="s">
        <v>152</v>
      </c>
      <c r="C17" s="10" t="s">
        <v>153</v>
      </c>
      <c r="D17" s="33" t="s">
        <v>154</v>
      </c>
    </row>
    <row r="18" customFormat="false" ht="54.75" hidden="false" customHeight="true" outlineLevel="0" collapsed="false">
      <c r="A18" s="29" t="s">
        <v>130</v>
      </c>
      <c r="B18" s="5" t="s">
        <v>155</v>
      </c>
      <c r="C18" s="7" t="s">
        <v>156</v>
      </c>
      <c r="D18" s="32" t="s">
        <v>157</v>
      </c>
    </row>
    <row r="19" customFormat="false" ht="54.75" hidden="false" customHeight="true" outlineLevel="0" collapsed="false">
      <c r="A19" s="31" t="s">
        <v>133</v>
      </c>
      <c r="B19" s="9" t="s">
        <v>158</v>
      </c>
      <c r="C19" s="10" t="s">
        <v>159</v>
      </c>
      <c r="D19" s="33" t="s">
        <v>160</v>
      </c>
    </row>
    <row r="20" customFormat="false" ht="54.75" hidden="false" customHeight="true" outlineLevel="0" collapsed="false">
      <c r="A20" s="29" t="s">
        <v>136</v>
      </c>
      <c r="B20" s="5" t="s">
        <v>161</v>
      </c>
      <c r="C20" s="7" t="s">
        <v>162</v>
      </c>
      <c r="D20" s="32" t="s">
        <v>163</v>
      </c>
    </row>
  </sheetData>
  <mergeCells count="4">
    <mergeCell ref="A1:D1"/>
    <mergeCell ref="A2:D2"/>
    <mergeCell ref="A4:D4"/>
    <mergeCell ref="A14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B3F9E"/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20"/>
  </cols>
  <sheetData>
    <row r="1" customFormat="false" ht="36" hidden="false" customHeight="true" outlineLevel="0" collapsed="false">
      <c r="A1" s="1" t="s">
        <v>164</v>
      </c>
      <c r="B1" s="1"/>
      <c r="C1" s="1"/>
      <c r="D1" s="1"/>
      <c r="E1" s="1"/>
    </row>
    <row r="2" customFormat="false" ht="19.5" hidden="false" customHeight="true" outlineLevel="0" collapsed="false">
      <c r="A2" s="26" t="s">
        <v>165</v>
      </c>
      <c r="B2" s="26"/>
      <c r="C2" s="26"/>
      <c r="D2" s="26"/>
      <c r="E2" s="26"/>
    </row>
    <row r="3" customFormat="false" ht="3.75" hidden="false" customHeight="true" outlineLevel="0" collapsed="false"/>
    <row r="4" customFormat="false" ht="21.75" hidden="false" customHeight="true" outlineLevel="0" collapsed="false">
      <c r="A4" s="4" t="s">
        <v>166</v>
      </c>
      <c r="B4" s="4" t="s">
        <v>167</v>
      </c>
      <c r="C4" s="4" t="s">
        <v>168</v>
      </c>
      <c r="D4" s="4" t="s">
        <v>169</v>
      </c>
      <c r="E4" s="4" t="s">
        <v>62</v>
      </c>
    </row>
    <row r="5" customFormat="false" ht="54.75" hidden="false" customHeight="true" outlineLevel="0" collapsed="false">
      <c r="A5" s="34" t="s">
        <v>123</v>
      </c>
      <c r="B5" s="9" t="s">
        <v>170</v>
      </c>
      <c r="C5" s="10" t="s">
        <v>171</v>
      </c>
      <c r="D5" s="35" t="s">
        <v>172</v>
      </c>
      <c r="E5" s="36" t="s">
        <v>173</v>
      </c>
    </row>
    <row r="6" customFormat="false" ht="54.75" hidden="false" customHeight="true" outlineLevel="0" collapsed="false">
      <c r="A6" s="37" t="s">
        <v>127</v>
      </c>
      <c r="B6" s="5" t="s">
        <v>174</v>
      </c>
      <c r="C6" s="7" t="s">
        <v>175</v>
      </c>
      <c r="D6" s="38" t="s">
        <v>176</v>
      </c>
      <c r="E6" s="39" t="s">
        <v>173</v>
      </c>
    </row>
    <row r="7" customFormat="false" ht="54.75" hidden="false" customHeight="true" outlineLevel="0" collapsed="false">
      <c r="A7" s="40" t="s">
        <v>130</v>
      </c>
      <c r="B7" s="9" t="s">
        <v>177</v>
      </c>
      <c r="C7" s="10" t="s">
        <v>178</v>
      </c>
      <c r="D7" s="35" t="s">
        <v>179</v>
      </c>
      <c r="E7" s="36" t="s">
        <v>173</v>
      </c>
    </row>
    <row r="8" customFormat="false" ht="54.75" hidden="false" customHeight="true" outlineLevel="0" collapsed="false">
      <c r="A8" s="41" t="s">
        <v>133</v>
      </c>
      <c r="B8" s="5" t="s">
        <v>180</v>
      </c>
      <c r="C8" s="7" t="s">
        <v>181</v>
      </c>
      <c r="D8" s="38" t="s">
        <v>182</v>
      </c>
      <c r="E8" s="39" t="s">
        <v>173</v>
      </c>
    </row>
    <row r="9" customFormat="false" ht="3.75" hidden="false" customHeight="true" outlineLevel="0" collapsed="false"/>
    <row r="10" customFormat="false" ht="21.75" hidden="false" customHeight="true" outlineLevel="0" collapsed="false">
      <c r="A10" s="3" t="s">
        <v>183</v>
      </c>
      <c r="B10" s="3"/>
      <c r="C10" s="3"/>
      <c r="D10" s="3"/>
      <c r="E10" s="3"/>
    </row>
    <row r="11" customFormat="false" ht="15" hidden="false" customHeight="false" outlineLevel="0" collapsed="false">
      <c r="A11" s="4" t="s">
        <v>3</v>
      </c>
      <c r="B11" s="4" t="s">
        <v>4</v>
      </c>
      <c r="C11" s="4" t="s">
        <v>29</v>
      </c>
      <c r="D11" s="4" t="s">
        <v>184</v>
      </c>
      <c r="E11" s="4" t="s">
        <v>28</v>
      </c>
    </row>
    <row r="12" customFormat="false" ht="21.75" hidden="false" customHeight="true" outlineLevel="0" collapsed="false">
      <c r="A12" s="7" t="s">
        <v>185</v>
      </c>
      <c r="B12" s="7" t="s">
        <v>186</v>
      </c>
      <c r="C12" s="7" t="s">
        <v>8</v>
      </c>
      <c r="D12" s="7"/>
      <c r="E12" s="7"/>
    </row>
    <row r="13" customFormat="false" ht="21.75" hidden="false" customHeight="true" outlineLevel="0" collapsed="false">
      <c r="A13" s="10" t="s">
        <v>187</v>
      </c>
      <c r="B13" s="10" t="s">
        <v>188</v>
      </c>
      <c r="C13" s="10" t="s">
        <v>11</v>
      </c>
      <c r="D13" s="10"/>
      <c r="E13" s="10"/>
    </row>
    <row r="14" customFormat="false" ht="21.75" hidden="false" customHeight="true" outlineLevel="0" collapsed="false">
      <c r="A14" s="7" t="s">
        <v>16</v>
      </c>
      <c r="B14" s="7" t="s">
        <v>189</v>
      </c>
      <c r="C14" s="7"/>
      <c r="D14" s="7"/>
      <c r="E14" s="7"/>
    </row>
    <row r="15" customFormat="false" ht="21.75" hidden="false" customHeight="true" outlineLevel="0" collapsed="false">
      <c r="A15" s="10" t="s">
        <v>190</v>
      </c>
      <c r="B15" s="10"/>
      <c r="C15" s="10" t="s">
        <v>20</v>
      </c>
      <c r="D15" s="9" t="s">
        <v>191</v>
      </c>
      <c r="E15" s="42" t="s">
        <v>192</v>
      </c>
    </row>
    <row r="16" customFormat="false" ht="21.75" hidden="false" customHeight="true" outlineLevel="0" collapsed="false">
      <c r="A16" s="7" t="s">
        <v>19</v>
      </c>
      <c r="B16" s="7" t="s">
        <v>193</v>
      </c>
      <c r="C16" s="7" t="s">
        <v>20</v>
      </c>
      <c r="D16" s="7"/>
      <c r="E16" s="7"/>
    </row>
    <row r="17" customFormat="false" ht="21.75" hidden="false" customHeight="true" outlineLevel="0" collapsed="false">
      <c r="A17" s="10" t="s">
        <v>40</v>
      </c>
      <c r="B17" s="10"/>
      <c r="C17" s="10" t="s">
        <v>194</v>
      </c>
      <c r="D17" s="9" t="s">
        <v>195</v>
      </c>
      <c r="E17" s="42" t="s">
        <v>196</v>
      </c>
    </row>
    <row r="18" customFormat="false" ht="21.75" hidden="false" customHeight="true" outlineLevel="0" collapsed="false">
      <c r="A18" s="7" t="s">
        <v>45</v>
      </c>
      <c r="B18" s="7"/>
      <c r="C18" s="7" t="s">
        <v>47</v>
      </c>
      <c r="D18" s="5" t="s">
        <v>197</v>
      </c>
      <c r="E18" s="43" t="s">
        <v>198</v>
      </c>
    </row>
    <row r="19" customFormat="false" ht="3.75" hidden="false" customHeight="true" outlineLevel="0" collapsed="false"/>
    <row r="20" customFormat="false" ht="39.75" hidden="false" customHeight="true" outlineLevel="0" collapsed="false">
      <c r="A20" s="44" t="s">
        <v>199</v>
      </c>
      <c r="B20" s="44"/>
      <c r="C20" s="44"/>
      <c r="D20" s="44"/>
      <c r="E20" s="44"/>
    </row>
  </sheetData>
  <mergeCells count="4">
    <mergeCell ref="A1:E1"/>
    <mergeCell ref="A2:E2"/>
    <mergeCell ref="A10:E10"/>
    <mergeCell ref="A20:E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2026-04-13T09:03:19Z</dcterms:created>
  <dc:creator>openpyxl</dc:creator>
  <dc:description/>
  <dc:language>en-US</dc:language>
  <cp:lastModifiedBy/>
  <dcterms:modified xsi:type="dcterms:W3CDTF">2026-04-13T09:03:19Z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