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BA Rechner" sheetId="1" state="visible" r:id="rId1"/>
    <sheet xmlns:r="http://schemas.openxmlformats.org/officeDocument/2006/relationships" name="Gebührenübersich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.00&quot;%&quot;"/>
  </numFmts>
  <fonts count="15">
    <font>
      <name val="Calibri"/>
      <family val="2"/>
      <color theme="1"/>
      <sz val="11"/>
      <scheme val="minor"/>
    </font>
    <font>
      <b val="1"/>
      <color rgb="000F172A"/>
      <sz val="18"/>
    </font>
    <font>
      <color rgb="0064748B"/>
      <sz val="11"/>
    </font>
    <font>
      <b val="1"/>
      <color rgb="00FFFFFF"/>
      <sz val="14"/>
    </font>
    <font>
      <b val="1"/>
      <sz val="11"/>
    </font>
    <font>
      <color rgb="000000FF"/>
    </font>
    <font>
      <i val="1"/>
      <color rgb="0064748B"/>
      <sz val="10"/>
    </font>
    <font>
      <b val="1"/>
      <color rgb="00000000"/>
    </font>
    <font>
      <b val="1"/>
      <sz val="12"/>
    </font>
    <font>
      <b val="1"/>
      <color rgb="001D4ED8"/>
      <sz val="12"/>
    </font>
    <font>
      <sz val="11"/>
    </font>
    <font>
      <b val="1"/>
      <color rgb="0092400E"/>
      <sz val="12"/>
    </font>
    <font>
      <color rgb="00475569"/>
      <sz val="10"/>
    </font>
    <font>
      <b val="1"/>
      <sz val="16"/>
    </font>
    <font>
      <b val="1"/>
      <sz val="14"/>
    </font>
  </fonts>
  <fills count="7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4" fillId="0" borderId="1" pivotButton="0" quotePrefix="0" xfId="0"/>
    <xf numFmtId="3" fontId="5" fillId="0" borderId="1" applyAlignment="1" pivotButton="0" quotePrefix="0" xfId="0">
      <alignment horizontal="right"/>
    </xf>
    <xf numFmtId="164" fontId="7" fillId="3" borderId="1" applyAlignment="1" pivotButton="0" quotePrefix="0" xfId="0">
      <alignment horizontal="right"/>
    </xf>
    <xf numFmtId="4" fontId="5" fillId="0" borderId="1" applyAlignment="1" pivotButton="0" quotePrefix="0" xfId="0">
      <alignment horizontal="right"/>
    </xf>
    <xf numFmtId="0" fontId="6" fillId="0" borderId="0" pivotButton="0" quotePrefix="0" xfId="0"/>
    <xf numFmtId="164" fontId="8" fillId="4" borderId="1" applyAlignment="1" pivotButton="0" quotePrefix="0" xfId="0">
      <alignment horizontal="right"/>
    </xf>
    <xf numFmtId="165" fontId="8" fillId="4" borderId="1" applyAlignment="1" pivotButton="0" quotePrefix="0" xfId="0">
      <alignment horizontal="right"/>
    </xf>
    <xf numFmtId="165" fontId="9" fillId="4" borderId="1" applyAlignment="1" pivotButton="0" quotePrefix="0" xfId="0">
      <alignment horizontal="right"/>
    </xf>
    <xf numFmtId="0" fontId="3" fillId="5" borderId="0" applyAlignment="1" pivotButton="0" quotePrefix="0" xfId="0">
      <alignment horizontal="center"/>
    </xf>
    <xf numFmtId="0" fontId="10" fillId="0" borderId="1" pivotButton="0" quotePrefix="0" xfId="0"/>
    <xf numFmtId="164" fontId="7" fillId="0" borderId="1" applyAlignment="1" pivotButton="0" quotePrefix="0" xfId="0">
      <alignment horizontal="right"/>
    </xf>
    <xf numFmtId="0" fontId="11" fillId="6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horizontal="center"/>
    </xf>
    <xf numFmtId="0" fontId="3" fillId="2" borderId="1" pivotButton="0" quotePrefix="0" xfId="0"/>
    <xf numFmtId="0" fontId="0" fillId="0" borderId="1" pivotButton="0" quotePrefix="0" xfId="0"/>
    <xf numFmtId="0" fontId="3" fillId="5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37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20" customWidth="1" min="3" max="3"/>
    <col width="15" customWidth="1" min="4" max="4"/>
    <col width="40" customWidth="1" min="5" max="5"/>
    <col width="20" customWidth="1" min="6" max="6"/>
    <col width="15" customWidth="1" min="7" max="7"/>
  </cols>
  <sheetData>
    <row r="2">
      <c r="B2" s="1" t="inlineStr">
        <is>
          <t>Amazon FBA Rechner</t>
        </is>
      </c>
    </row>
    <row r="3">
      <c r="B3" s="2" t="inlineStr">
        <is>
          <t>Sofortige Kalkulation: Gesamtkosten/Stück, DB1 (vor Werbung), DB1% und ROI</t>
        </is>
      </c>
    </row>
    <row r="5">
      <c r="B5" s="3" t="inlineStr">
        <is>
          <t>PRODUKTDATEN (Eingabe)</t>
        </is>
      </c>
      <c r="E5" s="3" t="inlineStr">
        <is>
          <t>ERGEBNISSE (automatisch)</t>
        </is>
      </c>
    </row>
    <row r="7">
      <c r="B7" s="4" t="inlineStr">
        <is>
          <t>Bestellmenge (Stück)</t>
        </is>
      </c>
      <c r="C7" s="5" t="n">
        <v>3000</v>
      </c>
      <c r="E7" s="4" t="inlineStr">
        <is>
          <t>Inboundkosten pro Stück (€)</t>
        </is>
      </c>
      <c r="F7" s="6">
        <f>C15/C8</f>
        <v/>
      </c>
    </row>
    <row r="8">
      <c r="B8" s="4" t="inlineStr">
        <is>
          <t>Einheiten pro Exportkarton</t>
        </is>
      </c>
      <c r="C8" s="5" t="n">
        <v>25</v>
      </c>
      <c r="E8" s="4" t="inlineStr">
        <is>
          <t>Verkaufsprovision (€)</t>
        </is>
      </c>
      <c r="F8" s="6">
        <f>C10*C11/100</f>
        <v/>
      </c>
    </row>
    <row r="9">
      <c r="B9" s="4" t="inlineStr">
        <is>
          <t>Produktkosten pro Stück (€)</t>
        </is>
      </c>
      <c r="C9" s="7" t="n">
        <v>8.5</v>
      </c>
      <c r="E9" s="4" t="inlineStr">
        <is>
          <t>Retourenkosten pro Stück (€)</t>
        </is>
      </c>
      <c r="F9" s="6">
        <f>(C12/100)*(C14+C10*C11/100)</f>
        <v/>
      </c>
      <c r="G9" s="8" t="inlineStr">
        <is>
          <t>Fulfillment + Provision</t>
        </is>
      </c>
    </row>
    <row r="10">
      <c r="B10" s="4" t="inlineStr">
        <is>
          <t>Verkaufspreis (€)</t>
        </is>
      </c>
      <c r="C10" s="7" t="n">
        <v>29.99</v>
      </c>
      <c r="E10" s="4" t="inlineStr"/>
    </row>
    <row r="11">
      <c r="B11" s="4" t="inlineStr">
        <is>
          <t>Verkaufsprovision (%)</t>
        </is>
      </c>
      <c r="C11" s="5" t="n">
        <v>13</v>
      </c>
      <c r="D11" s="8" t="inlineStr">
        <is>
          <t>Amazon Referral Fee</t>
        </is>
      </c>
      <c r="E11" s="4" t="inlineStr">
        <is>
          <t>Gesamtkosten pro Stück (€)</t>
        </is>
      </c>
      <c r="F11" s="6">
        <f>C9+C15/C8+C16</f>
        <v/>
      </c>
      <c r="G11" s="8" t="inlineStr">
        <is>
          <t>Produkt + Inbound + Lager</t>
        </is>
      </c>
    </row>
    <row r="12">
      <c r="B12" s="4" t="inlineStr">
        <is>
          <t>Retourenquote (%)</t>
        </is>
      </c>
      <c r="C12" s="5" t="n">
        <v>3</v>
      </c>
      <c r="E12" s="4" t="inlineStr"/>
    </row>
    <row r="13">
      <c r="B13" s="4" t="inlineStr">
        <is>
          <t>Werbeanteil am Umsatz (TACoS, %)</t>
        </is>
      </c>
      <c r="C13" s="5" t="n">
        <v>15</v>
      </c>
      <c r="D13" s="8" t="inlineStr">
        <is>
          <t>Zur Info, nicht in DB1</t>
        </is>
      </c>
      <c r="E13" s="4" t="inlineStr">
        <is>
          <t>DB1 pro Stück (€) - vor Werbung</t>
        </is>
      </c>
      <c r="F13" s="9">
        <f>C10-(C9+C15/C8+C16)-C14-((C12/100)*(C14+C10*C11/100))</f>
        <v/>
      </c>
    </row>
    <row r="14">
      <c r="B14" s="4" t="inlineStr">
        <is>
          <t>Fulfillment-Gebühr (€)</t>
        </is>
      </c>
      <c r="C14" s="7" t="n">
        <v>3.22</v>
      </c>
      <c r="D14" s="8" t="inlineStr">
        <is>
          <t>FBA Versandgebühr</t>
        </is>
      </c>
      <c r="E14" s="4" t="inlineStr">
        <is>
          <t>DB1 (%) - vor Werbung</t>
        </is>
      </c>
      <c r="F14" s="10">
        <f>IF(C10&gt;0,F13/C10*100,0)</f>
        <v/>
      </c>
    </row>
    <row r="15">
      <c r="B15" s="4" t="inlineStr">
        <is>
          <t>Inboundkosten pro Karton (€)</t>
        </is>
      </c>
      <c r="C15" s="7" t="n">
        <v>3.32</v>
      </c>
      <c r="D15" s="8" t="inlineStr">
        <is>
          <t>Transport zum FBA Lager</t>
        </is>
      </c>
      <c r="E15" s="4" t="inlineStr">
        <is>
          <t>ROI (%) - vor Werbung</t>
        </is>
      </c>
      <c r="F15" s="11">
        <f>IF(F11&gt;0,F13/F11*100,0)</f>
        <v/>
      </c>
    </row>
    <row r="16">
      <c r="B16" s="4" t="inlineStr">
        <is>
          <t>Lagerkosten pro Stück (€)</t>
        </is>
      </c>
      <c r="C16" s="7" t="n">
        <v>0.12</v>
      </c>
      <c r="D16" s="8" t="inlineStr">
        <is>
          <t>Monatliche Lagergebühr</t>
        </is>
      </c>
    </row>
    <row r="18">
      <c r="B18" s="12" t="inlineStr">
        <is>
          <t>ZUSAMMENFASSUNG - KOMPLETTE KALKULATION</t>
        </is>
      </c>
    </row>
    <row r="20">
      <c r="B20" s="13" t="inlineStr">
        <is>
          <t>Verkaufspreis</t>
        </is>
      </c>
      <c r="C20" s="14">
        <f>C10</f>
        <v/>
      </c>
    </row>
    <row r="21">
      <c r="B21" s="13" t="inlineStr">
        <is>
          <t>- Produktkosten</t>
        </is>
      </c>
      <c r="C21" s="14">
        <f>-C9</f>
        <v/>
      </c>
    </row>
    <row r="22">
      <c r="B22" s="13" t="inlineStr">
        <is>
          <t>- Inboundkosten/Stück</t>
        </is>
      </c>
      <c r="C22" s="14">
        <f>-C15/C8</f>
        <v/>
      </c>
    </row>
    <row r="23">
      <c r="B23" s="13" t="inlineStr">
        <is>
          <t>- Lagerkosten</t>
        </is>
      </c>
      <c r="C23" s="14">
        <f>-C16</f>
        <v/>
      </c>
    </row>
    <row r="24">
      <c r="B24" s="13" t="inlineStr">
        <is>
          <t>- Fulfillment-Gebühr</t>
        </is>
      </c>
      <c r="C24" s="14">
        <f>-C14</f>
        <v/>
      </c>
    </row>
    <row r="25">
      <c r="B25" s="13" t="inlineStr">
        <is>
          <t>- Retourenkosten</t>
        </is>
      </c>
      <c r="C25" s="14">
        <f>-(C12/100)*(C14+C10*C11/100)</f>
        <v/>
      </c>
    </row>
    <row r="26">
      <c r="B26" s="4">
        <f> DB1 (vor Werbung)</f>
        <v/>
      </c>
      <c r="C26" s="9">
        <f>F13</f>
        <v/>
      </c>
    </row>
    <row r="27">
      <c r="B27" s="13" t="inlineStr"/>
    </row>
    <row r="28">
      <c r="B28" s="13" t="inlineStr">
        <is>
          <t>Geschätzte Werbekosten (TACoS)</t>
        </is>
      </c>
      <c r="C28" s="14">
        <f>-C10*C13/100</f>
        <v/>
      </c>
    </row>
    <row r="29">
      <c r="B29" s="4">
        <f> DB2 (nach Werbung)</f>
        <v/>
      </c>
      <c r="C29" s="9">
        <f>F13-C10*C13/100</f>
        <v/>
      </c>
    </row>
    <row r="31">
      <c r="B31" s="15" t="inlineStr">
        <is>
          <t>HINWEISE</t>
        </is>
      </c>
    </row>
    <row r="32">
      <c r="B32" s="16" t="inlineStr">
        <is>
          <t>• DB1 ist hier VOR Werbung (TACoS wird nicht abgezogen)</t>
        </is>
      </c>
    </row>
    <row r="33">
      <c r="B33" s="16" t="inlineStr">
        <is>
          <t>• Retourenkosten berücksichtigen Fulfillment + Provision auf retournierten Umsatz</t>
        </is>
      </c>
    </row>
    <row r="34">
      <c r="B34" s="16" t="inlineStr">
        <is>
          <t>• Blaue Werte = Eingabefelder (können angepasst werden)</t>
        </is>
      </c>
    </row>
    <row r="35">
      <c r="B35" s="16" t="inlineStr">
        <is>
          <t>• Für eine Vollkalkulation können weitere Kosten relevant sein:</t>
        </is>
      </c>
    </row>
    <row r="36">
      <c r="B36" s="16" t="inlineStr">
        <is>
          <t xml:space="preserve">  - VAT/Mehrwertsteuer, Couponing, Lagerabbau</t>
        </is>
      </c>
    </row>
    <row r="37">
      <c r="B37" s="16" t="inlineStr">
        <is>
          <t xml:space="preserve">  - Prep/Label, Zoll, Payment Fees, Long-Term Storage</t>
        </is>
      </c>
    </row>
  </sheetData>
  <mergeCells count="6">
    <mergeCell ref="B3:G3"/>
    <mergeCell ref="B2:G2"/>
    <mergeCell ref="B5:D5"/>
    <mergeCell ref="E5:G5"/>
    <mergeCell ref="B31:G31"/>
    <mergeCell ref="B18:G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25" customWidth="1" min="3" max="3"/>
    <col width="50" customWidth="1" min="4" max="4"/>
  </cols>
  <sheetData>
    <row r="2">
      <c r="B2" s="17" t="inlineStr">
        <is>
          <t>Amazon FBA Gebührenübersicht</t>
        </is>
      </c>
    </row>
    <row r="4">
      <c r="B4" s="18" t="inlineStr">
        <is>
          <t>Gebührenart</t>
        </is>
      </c>
      <c r="C4" s="18" t="inlineStr">
        <is>
          <t>Typischer Bereich</t>
        </is>
      </c>
      <c r="D4" s="18" t="inlineStr">
        <is>
          <t>Beschreibung</t>
        </is>
      </c>
    </row>
    <row r="5">
      <c r="B5" s="19" t="inlineStr">
        <is>
          <t>Verkaufsprovision</t>
        </is>
      </c>
      <c r="C5" s="19" t="inlineStr">
        <is>
          <t>8% - 15%</t>
        </is>
      </c>
      <c r="D5" s="19" t="inlineStr">
        <is>
          <t>Abhängig von Produktkategorie (z.B. 15% für viele Kategorien)</t>
        </is>
      </c>
    </row>
    <row r="6">
      <c r="B6" s="19" t="inlineStr">
        <is>
          <t>Fulfillment-Gebühr</t>
        </is>
      </c>
      <c r="C6" s="19" t="inlineStr">
        <is>
          <t>2,00€ - 15,00€</t>
        </is>
      </c>
      <c r="D6" s="19" t="inlineStr">
        <is>
          <t>Abhängig von Größe und Gewicht des Produkts</t>
        </is>
      </c>
    </row>
    <row r="7">
      <c r="B7" s="19" t="inlineStr">
        <is>
          <t>Lagergebühren (Jan-Sep)</t>
        </is>
      </c>
      <c r="C7" s="19" t="inlineStr">
        <is>
          <t>0,77€/m³</t>
        </is>
      </c>
      <c r="D7" s="19" t="inlineStr">
        <is>
          <t>Monatliche Standardlagerkosten</t>
        </is>
      </c>
    </row>
    <row r="8">
      <c r="B8" s="19" t="inlineStr">
        <is>
          <t>Lagergebühren (Okt-Dez)</t>
        </is>
      </c>
      <c r="C8" s="19" t="inlineStr">
        <is>
          <t>1,17€/m³</t>
        </is>
      </c>
      <c r="D8" s="19" t="inlineStr">
        <is>
          <t>Erhöhte Gebühren in der Weihnachtszeit</t>
        </is>
      </c>
    </row>
    <row r="9">
      <c r="B9" s="19" t="inlineStr">
        <is>
          <t>Langzeitlagergebühren</t>
        </is>
      </c>
      <c r="C9" s="19" t="inlineStr">
        <is>
          <t>Zusatzkosten</t>
        </is>
      </c>
      <c r="D9" s="19" t="inlineStr">
        <is>
          <t>Für Artikel &gt; 365 Tage im Lager</t>
        </is>
      </c>
    </row>
    <row r="10">
      <c r="B10" s="19" t="inlineStr">
        <is>
          <t>Inbound-Placement</t>
        </is>
      </c>
      <c r="C10" s="19" t="inlineStr">
        <is>
          <t>variabel</t>
        </is>
      </c>
      <c r="D10" s="19" t="inlineStr">
        <is>
          <t>Kosten für Wareneingang ins FBA-Lager</t>
        </is>
      </c>
    </row>
    <row r="11">
      <c r="B11" s="19" t="inlineStr">
        <is>
          <t>Retourengebühren</t>
        </is>
      </c>
      <c r="C11" s="19" t="inlineStr">
        <is>
          <t>variabel</t>
        </is>
      </c>
      <c r="D11" s="19" t="inlineStr">
        <is>
          <t>Bei Rücksendungen fallen erneut Gebühren an</t>
        </is>
      </c>
    </row>
    <row r="14">
      <c r="B14" s="20" t="inlineStr">
        <is>
          <t>Tipps zur effektiven Nutzung</t>
        </is>
      </c>
    </row>
    <row r="16">
      <c r="B16" s="21" t="inlineStr">
        <is>
          <t>1. Aktualisieren Sie regelmäßig Ihre Produktkosten</t>
        </is>
      </c>
    </row>
    <row r="17">
      <c r="B17" s="21" t="inlineStr">
        <is>
          <t>2. Berücksichtigen Sie saisonale Gebührenvariationen (Okt-Dez höhere Lagerkosten)</t>
        </is>
      </c>
    </row>
    <row r="18">
      <c r="B18" s="21" t="inlineStr">
        <is>
          <t>3. Streben Sie mindestens 30% Marge vor PPC-Kosten an</t>
        </is>
      </c>
    </row>
    <row r="19">
      <c r="B19" s="21" t="inlineStr">
        <is>
          <t>4. Vergleichen Sie FBA vs. Eigenversand für Ihre Produkte</t>
        </is>
      </c>
    </row>
    <row r="20">
      <c r="B20" s="21" t="inlineStr">
        <is>
          <t>5. Beachten Sie den Umrechnungskurs bei internationalen Einkäufen</t>
        </is>
      </c>
    </row>
  </sheetData>
  <mergeCells count="2">
    <mergeCell ref="B14:D14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2026-01-05T03:41:35Z</dcterms:created>
  <dcterms:modified xmlns:dcterms="http://purl.org/dc/terms/" xmlns:xsi="http://www.w3.org/2001/XMLSchema-instance" xsi:type="dcterms:W3CDTF">2026-01-05T03:41:35Z</dcterms:modified>
</cp:coreProperties>
</file>