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0_Übersicht" sheetId="1" state="visible" r:id="rId2"/>
    <sheet name="01_Kriterien" sheetId="2" state="visible" r:id="rId3"/>
    <sheet name="02_Angebote_Rohdaten" sheetId="3" state="visible" r:id="rId4"/>
    <sheet name="03_Bewertung" sheetId="4" state="visible" r:id="rId5"/>
    <sheet name="04_Dokumentation" sheetId="5" state="visible" r:id="rId6"/>
    <sheet name="05_Interaktiver_Rechner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<sst xmlns="http://schemas.openxmlformats.org/spreadsheetml/2006/main" count="316" uniqueCount="252">
  <si>
    <t xml:space="preserve">ANGEBOTSVERGLEICH – ÜBERSICHT &amp; ENTSCHEIDUNG</t>
  </si>
  <si>
    <t xml:space="preserve">Rangfolge, Empfehlung und Kurzbegründung auf Basis der Nutzwertanalyse</t>
  </si>
  <si>
    <t xml:space="preserve">Beschaffungsgegenstand:</t>
  </si>
  <si>
    <t xml:space="preserve">Erstellungsdatum:</t>
  </si>
  <si>
    <t xml:space="preserve">Erstellt von:</t>
  </si>
  <si>
    <t xml:space="preserve">Version:</t>
  </si>
  <si>
    <t xml:space="preserve">1.0</t>
  </si>
  <si>
    <t xml:space="preserve">GESAMTSCORE-ÜBERSICHT (aus Blatt 03_Bewertung)</t>
  </si>
  <si>
    <t xml:space="preserve">Kennzahl</t>
  </si>
  <si>
    <t xml:space="preserve">Lieferant A</t>
  </si>
  <si>
    <t xml:space="preserve">Lieferant B</t>
  </si>
  <si>
    <t xml:space="preserve">Lieferant C</t>
  </si>
  <si>
    <t xml:space="preserve">Hinweis</t>
  </si>
  <si>
    <t xml:space="preserve">Gesamtscore (0–10)</t>
  </si>
  <si>
    <t xml:space="preserve">Höher = besser</t>
  </si>
  <si>
    <t xml:space="preserve">Rang</t>
  </si>
  <si>
    <t xml:space="preserve">1 = bestes Angebot</t>
  </si>
  <si>
    <t xml:space="preserve">Empfehlung</t>
  </si>
  <si>
    <t xml:space="preserve">KO-KRITERIEN PRÜFUNG (aus Blatt 01_Kriterien)</t>
  </si>
  <si>
    <t xml:space="preserve">KO-Kriterium</t>
  </si>
  <si>
    <t xml:space="preserve">Anmerkung</t>
  </si>
  <si>
    <t xml:space="preserve">Zertifizierung / Compliance</t>
  </si>
  <si>
    <t xml:space="preserve">Max. Lieferzeit erfüllt</t>
  </si>
  <si>
    <t xml:space="preserve">Technische Spezifikationen</t>
  </si>
  <si>
    <t xml:space="preserve">Bonität / Versicherung</t>
  </si>
  <si>
    <t xml:space="preserve">ENTSCHEIDUNG &amp; BEGRÜNDUNG</t>
  </si>
  <si>
    <t xml:space="preserve">Empfohlener Lieferant:</t>
  </si>
  <si>
    <t xml:space="preserve">Hauptargument 1:</t>
  </si>
  <si>
    <t xml:space="preserve">Hauptargument 2:</t>
  </si>
  <si>
    <t xml:space="preserve">Risikohinweis:</t>
  </si>
  <si>
    <t xml:space="preserve">Freigabe durch:</t>
  </si>
  <si>
    <t xml:space="preserve">Freigabedatum:</t>
  </si>
  <si>
    <t xml:space="preserve">DER 5-SCHRITTE-PROZESS</t>
  </si>
  <si>
    <t xml:space="preserve">Schritt 1</t>
  </si>
  <si>
    <t xml:space="preserve">Kriterien &amp; KO-Faktoren</t>
  </si>
  <si>
    <t xml:space="preserve">Preis, Qualität, Lead Time, Service definieren</t>
  </si>
  <si>
    <t xml:space="preserve">Schritt 2</t>
  </si>
  <si>
    <t xml:space="preserve">Angebote standardisieren</t>
  </si>
  <si>
    <t xml:space="preserve">Einheiten, Skonto, Lieferumfang angleichen</t>
  </si>
  <si>
    <t xml:space="preserve">Schritt 3</t>
  </si>
  <si>
    <t xml:space="preserve">Excel-Matrix aufsetzen</t>
  </si>
  <si>
    <t xml:space="preserve">Gewichtung &amp; Formeln → Blatt 03_Bewertung</t>
  </si>
  <si>
    <t xml:space="preserve">Schritt 4</t>
  </si>
  <si>
    <t xml:space="preserve">Nutzwertanalyse</t>
  </si>
  <si>
    <t xml:space="preserve">Score je Lieferant (0–10) → SUMMENPRODUKT</t>
  </si>
  <si>
    <t xml:space="preserve">Schritt 5</t>
  </si>
  <si>
    <t xml:space="preserve">Entscheidung &amp; Doku</t>
  </si>
  <si>
    <t xml:space="preserve">Rangfolge, Begründung, Freigabe dokumentieren</t>
  </si>
  <si>
    <t xml:space="preserve">01 – KRITERIEN, GEWICHTUNG &amp; KO-FAKTOREN</t>
  </si>
  <si>
    <t xml:space="preserve">Bewertungskriterien, Gewichtungen und KO-Regeln vor der Punktvergabe</t>
  </si>
  <si>
    <t xml:space="preserve">A) KO-KRITERIEN (Ausschlusskriterien) – Vor Punktbewertung prüfen!</t>
  </si>
  <si>
    <t xml:space="preserve">Lieferant A
✓ / ✗</t>
  </si>
  <si>
    <t xml:space="preserve">Lieferant B
✓ / ✗</t>
  </si>
  <si>
    <t xml:space="preserve">Lieferant C
✓ / ✗</t>
  </si>
  <si>
    <t xml:space="preserve">Mindestanforderung</t>
  </si>
  <si>
    <t xml:space="preserve">✓</t>
  </si>
  <si>
    <t xml:space="preserve">ISO 9001 oder gleichwertig</t>
  </si>
  <si>
    <t xml:space="preserve">≤ 14 Werktage</t>
  </si>
  <si>
    <t xml:space="preserve">Gemäß Lastenheft</t>
  </si>
  <si>
    <t xml:space="preserve">Ausreichende Deckung</t>
  </si>
  <si>
    <t xml:space="preserve">B) BEWERTUNGSKRITERIEN &amp; GEWICHTUNG (Summe muss 100% ergeben)</t>
  </si>
  <si>
    <t xml:space="preserve">Kriterium</t>
  </si>
  <si>
    <t xml:space="preserve">Gewichtung (%)</t>
  </si>
  <si>
    <t xml:space="preserve">Was bedeutet 10?</t>
  </si>
  <si>
    <t xml:space="preserve">Was bedeutet 0?</t>
  </si>
  <si>
    <t xml:space="preserve">Anmerkungen</t>
  </si>
  <si>
    <t xml:space="preserve">Preis / TCO</t>
  </si>
  <si>
    <t xml:space="preserve">Günstigstes normalisiertes Angebot</t>
  </si>
  <si>
    <t xml:space="preserve">&gt; 20% über günstigstem Anbieter</t>
  </si>
  <si>
    <t xml:space="preserve">inkl. Nebenkosten, Transport, Skonto</t>
  </si>
  <si>
    <t xml:space="preserve">Lieferzeit</t>
  </si>
  <si>
    <t xml:space="preserve">Kürzeste bestätigte Lieferzeit</t>
  </si>
  <si>
    <t xml:space="preserve">Nicht innerhalb Projektrahmen</t>
  </si>
  <si>
    <t xml:space="preserve">SLA, Pönalen, Kapazitätszusagen</t>
  </si>
  <si>
    <t xml:space="preserve">Qualität</t>
  </si>
  <si>
    <t xml:space="preserve">Höchste Zertifizierung + 0% Ausschuss</t>
  </si>
  <si>
    <t xml:space="preserve">Häufige Reklamationen</t>
  </si>
  <si>
    <t xml:space="preserve">Zertifikate, Reklamationsquote</t>
  </si>
  <si>
    <t xml:space="preserve">Zahlungsbedingungen</t>
  </si>
  <si>
    <t xml:space="preserve">Bestes Zahlungsziel + höchster Skonto</t>
  </si>
  <si>
    <t xml:space="preserve">Sofortzahlung, kein Skonto</t>
  </si>
  <si>
    <t xml:space="preserve">Liquiditätswirkung beachten</t>
  </si>
  <si>
    <t xml:space="preserve">Service &amp; Support</t>
  </si>
  <si>
    <t xml:space="preserve">24/7 On-Site, &lt; 4h Reaktionszeit</t>
  </si>
  <si>
    <t xml:space="preserve">Kein Support, keine Ersatzteile</t>
  </si>
  <si>
    <t xml:space="preserve">Reaktionszeiten, Verfügbarkeit</t>
  </si>
  <si>
    <t xml:space="preserve">SUMME GEWICHTUNGEN</t>
  </si>
  <si>
    <t xml:space="preserve">C) TCO – TOTAL COST OF OWNERSHIP (Kostenblöcke)</t>
  </si>
  <si>
    <t xml:space="preserve">TCO-Kostenblock</t>
  </si>
  <si>
    <t xml:space="preserve">Lieferant A (€)</t>
  </si>
  <si>
    <t xml:space="preserve">Lieferant B (€)</t>
  </si>
  <si>
    <t xml:space="preserve">Lieferant C (€)</t>
  </si>
  <si>
    <t xml:space="preserve">Listenpreis / Basispreis</t>
  </si>
  <si>
    <t xml:space="preserve">Netto</t>
  </si>
  <si>
    <t xml:space="preserve">Implementierung / Onboarding</t>
  </si>
  <si>
    <t xml:space="preserve">Einmalig</t>
  </si>
  <si>
    <t xml:space="preserve">Training</t>
  </si>
  <si>
    <t xml:space="preserve">Transport / Zoll / Verpackung</t>
  </si>
  <si>
    <t xml:space="preserve">Je Lieferung</t>
  </si>
  <si>
    <t xml:space="preserve">Wartung &amp; Service (p.a.)</t>
  </si>
  <si>
    <t xml:space="preserve">Jährlich</t>
  </si>
  <si>
    <t xml:space="preserve">Lizenz / Updates</t>
  </si>
  <si>
    <t xml:space="preserve">Ausfallkosten / Pönalen (Risiko)</t>
  </si>
  <si>
    <t xml:space="preserve">Schätzung</t>
  </si>
  <si>
    <t xml:space="preserve">Skonto-Vorteil (abzüglich)</t>
  </si>
  <si>
    <t xml:space="preserve">Negativ = Vorteil</t>
  </si>
  <si>
    <t xml:space="preserve">TCO GESAMT</t>
  </si>
  <si>
    <t xml:space="preserve">Dieser Wert fliesst in Preis/TCO-Bewertung ein</t>
  </si>
  <si>
    <t xml:space="preserve">02 – ANGEBOTE ROHDATEN (Originalwerte je Lieferant)</t>
  </si>
  <si>
    <t xml:space="preserve">Blaue Felder = Eingaben (Originalwerte). Erst vergleichbar machen, dann bewerten!</t>
  </si>
  <si>
    <t xml:space="preserve">Angebotsposition</t>
  </si>
  <si>
    <t xml:space="preserve">Einheit / Hinweis</t>
  </si>
  <si>
    <t xml:space="preserve">Lieferantenname</t>
  </si>
  <si>
    <t xml:space="preserve">Firmennamen eingeben</t>
  </si>
  <si>
    <t xml:space="preserve">PREISE &amp; KONDITIONEN</t>
  </si>
  <si>
    <t xml:space="preserve">Listenpreis (Netto)</t>
  </si>
  <si>
    <t xml:space="preserve">€</t>
  </si>
  <si>
    <t xml:space="preserve">Mengenrabatt (%)</t>
  </si>
  <si>
    <t xml:space="preserve">% Rabatt auf Listenpreis</t>
  </si>
  <si>
    <t xml:space="preserve">Skonto (%)</t>
  </si>
  <si>
    <t xml:space="preserve">% bei Zahlung innerhalb X Tagen</t>
  </si>
  <si>
    <t xml:space="preserve">Skonto-Ziel (Tage)</t>
  </si>
  <si>
    <t xml:space="preserve">Tage</t>
  </si>
  <si>
    <t xml:space="preserve">Zahlungsziel (Tage netto)</t>
  </si>
  <si>
    <t xml:space="preserve">Transportkosten</t>
  </si>
  <si>
    <t xml:space="preserve">€ je Lieferung</t>
  </si>
  <si>
    <t xml:space="preserve">Mindestbestellmenge</t>
  </si>
  <si>
    <t xml:space="preserve">Stück / Einheit</t>
  </si>
  <si>
    <t xml:space="preserve">Preis pro Stück/Einheit (eff.)</t>
  </si>
  <si>
    <t xml:space="preserve">Formel: Listenpreis × (1-Rabatt) × (1-Skonto)</t>
  </si>
  <si>
    <t xml:space="preserve">LIEFERUNG &amp; TERMINE</t>
  </si>
  <si>
    <t xml:space="preserve">Lieferzeit (Werktage)</t>
  </si>
  <si>
    <t xml:space="preserve">Werktage nach Bestellung</t>
  </si>
  <si>
    <t xml:space="preserve">Termintreue (% bestätigt)</t>
  </si>
  <si>
    <t xml:space="preserve">% der Lieferungen pünktlich</t>
  </si>
  <si>
    <t xml:space="preserve">Lieferfenster / Flexibilität</t>
  </si>
  <si>
    <t xml:space="preserve">Freitext</t>
  </si>
  <si>
    <t xml:space="preserve">Kapazitätszusage</t>
  </si>
  <si>
    <t xml:space="preserve">Bestätigt / unverbindlich</t>
  </si>
  <si>
    <t xml:space="preserve">QUALITÄT</t>
  </si>
  <si>
    <t xml:space="preserve">Ausschussquote (%)</t>
  </si>
  <si>
    <t xml:space="preserve">%</t>
  </si>
  <si>
    <t xml:space="preserve">Zertifizierungen</t>
  </si>
  <si>
    <t xml:space="preserve">z.B. ISO 9001</t>
  </si>
  <si>
    <t xml:space="preserve">Reklamationsprozess</t>
  </si>
  <si>
    <t xml:space="preserve">Beschreibung</t>
  </si>
  <si>
    <t xml:space="preserve">Garantiedauer (Monate)</t>
  </si>
  <si>
    <t xml:space="preserve">Monate</t>
  </si>
  <si>
    <t xml:space="preserve">SERVICE &amp; SUPPORT</t>
  </si>
  <si>
    <t xml:space="preserve">Reaktionszeit Support (h)</t>
  </si>
  <si>
    <t xml:space="preserve">Stunden</t>
  </si>
  <si>
    <t xml:space="preserve">On-Site Support</t>
  </si>
  <si>
    <t xml:space="preserve">Ja / Nein / optional</t>
  </si>
  <si>
    <t xml:space="preserve">Ersatzteil-Verfügbarkeit</t>
  </si>
  <si>
    <t xml:space="preserve">Lager / auf Anfrage</t>
  </si>
  <si>
    <t xml:space="preserve">SLA-Level</t>
  </si>
  <si>
    <t xml:space="preserve">Kategorie / Text</t>
  </si>
  <si>
    <t xml:space="preserve">03 – NUTZWERTANALYSE &amp; SCORING-MATRIX</t>
  </si>
  <si>
    <t xml:space="preserve">Gesamtscore = SUMMENPRODUKT(Gewichtung_i × Punktzahl_i) | Skala: 0–10 | Gewichtung muss 100% ergeben</t>
  </si>
  <si>
    <t xml:space="preserve">Lieferant A
(0–10)</t>
  </si>
  <si>
    <t xml:space="preserve">Lieferant B
(0–10)</t>
  </si>
  <si>
    <t xml:space="preserve">Lieferant C
(0–10)</t>
  </si>
  <si>
    <t xml:space="preserve">Bewertungshinweis</t>
  </si>
  <si>
    <t xml:space="preserve">Angebot C günstigster Netto-TCO</t>
  </si>
  <si>
    <t xml:space="preserve">Lieferant B kürzeste Lieferzeit</t>
  </si>
  <si>
    <t xml:space="preserve">A &amp; B gleichwertig zertifiziert</t>
  </si>
  <si>
    <t xml:space="preserve">A &amp; C bessere Zahlungskonditionen</t>
  </si>
  <si>
    <t xml:space="preserve">Lieferant A bester Support-Level</t>
  </si>
  <si>
    <t xml:space="preserve">Summe Gewichtungen</t>
  </si>
  <si>
    <t xml:space="preserve">→ Muss 100 sein</t>
  </si>
  <si>
    <t xml:space="preserve">GESAMTSCORE (0–10)</t>
  </si>
  <si>
    <t xml:space="preserve">Formel: SUMMENPRODUKT</t>
  </si>
  <si>
    <t xml:space="preserve">RANG (1=bestes)</t>
  </si>
  <si>
    <t xml:space="preserve">EMPFEHLUNG</t>
  </si>
  <si>
    <t xml:space="preserve">Auto-Markierung</t>
  </si>
  <si>
    <t xml:space="preserve">BESTER SCORE</t>
  </si>
  <si>
    <t xml:space="preserve">Höchster Gesamtscore</t>
  </si>
  <si>
    <t xml:space="preserve">WHAT-IF SZENARIO – Gewichtungsänderung simulieren</t>
  </si>
  <si>
    <t xml:space="preserve">Ändern Sie die blauen Gewichtungswerte unten – der Szenario-Score wird sofort neu berechnet</t>
  </si>
  <si>
    <t xml:space="preserve">Szenario-Gewicht (%)</t>
  </si>
  <si>
    <t xml:space="preserve">Score A</t>
  </si>
  <si>
    <t xml:space="preserve">Score B</t>
  </si>
  <si>
    <t xml:space="preserve">Score C</t>
  </si>
  <si>
    <t xml:space="preserve">Szenario-Punkte = Original</t>
  </si>
  <si>
    <t xml:space="preserve">Szenario-Summe Gewichte</t>
  </si>
  <si>
    <t xml:space="preserve">SZENARIO GESAMTSCORE</t>
  </si>
  <si>
    <t xml:space="preserve">Formel: SUMMENPRODUKT / 100</t>
  </si>
  <si>
    <t xml:space="preserve">04 – DOKUMENTATION, NOTIZEN &amp; VERSIONSHISTORIE</t>
  </si>
  <si>
    <t xml:space="preserve">Annahmen, Quellen, Versionshistorie und Compliance-Notizen</t>
  </si>
  <si>
    <t xml:space="preserve">ANNAHMEN &amp; DATENQUELLEN</t>
  </si>
  <si>
    <t xml:space="preserve">Preisbasis</t>
  </si>
  <si>
    <t xml:space="preserve">Netto, ohne Umsatzsteuer, Lieferbedingungen: ____</t>
  </si>
  <si>
    <t xml:space="preserve">Mengen/Laufzeit</t>
  </si>
  <si>
    <t xml:space="preserve">Einheitliche Basis: ____</t>
  </si>
  <si>
    <t xml:space="preserve">Skonto-Berechnung</t>
  </si>
  <si>
    <t xml:space="preserve">Skonto wird als Preisabschlag berücksichtigt</t>
  </si>
  <si>
    <t xml:space="preserve">TCO-Annahmen</t>
  </si>
  <si>
    <t xml:space="preserve">Implementierungskosten geschätzt auf Basis von ____</t>
  </si>
  <si>
    <t xml:space="preserve">Lead Time Quelle</t>
  </si>
  <si>
    <t xml:space="preserve">Bestätigt per E-Mail vom __.__.____ / Angebot Nr. ____</t>
  </si>
  <si>
    <t xml:space="preserve">Qualitätsdaten</t>
  </si>
  <si>
    <t xml:space="preserve">Ausschussquoten aus Lieferantenfragebögen</t>
  </si>
  <si>
    <t xml:space="preserve">VERGABE-/COMPLIANCE-NOTIZEN</t>
  </si>
  <si>
    <t xml:space="preserve">Anforderung</t>
  </si>
  <si>
    <t xml:space="preserve">Grundsätze ordnungsgemäßer Beschaffung (GWB §97, VgV)</t>
  </si>
  <si>
    <t xml:space="preserve">Mindestangebote</t>
  </si>
  <si>
    <t xml:space="preserve">Mindestens 3 Vergleichsangebote eingeholt (s. Angebote)</t>
  </si>
  <si>
    <t xml:space="preserve">Dokumentationspflicht</t>
  </si>
  <si>
    <t xml:space="preserve">Alle Angebote als Scan gespeichert unter: ____</t>
  </si>
  <si>
    <t xml:space="preserve">Transparenz</t>
  </si>
  <si>
    <t xml:space="preserve">Bewertungsmatrix und Gewichtungen vorab intern kommuniziert</t>
  </si>
  <si>
    <t xml:space="preserve">Interessenkonflikte</t>
  </si>
  <si>
    <t xml:space="preserve">Keine bekannten Interessenkonflikte der Bewerter</t>
  </si>
  <si>
    <t xml:space="preserve">CHECKLISTE (vor Freigabe abhaken)</t>
  </si>
  <si>
    <t xml:space="preserve">☐ KO-Kriterien geprüft</t>
  </si>
  <si>
    <t xml:space="preserve">Alle Lieferanten erfüllen Muss-Kriterien</t>
  </si>
  <si>
    <t xml:space="preserve">☐ Angebote normalisiert</t>
  </si>
  <si>
    <t xml:space="preserve">Gleiche Einheit, Laufzeit, Leistungsumfang</t>
  </si>
  <si>
    <t xml:space="preserve">☐ Gewichtung = 100%</t>
  </si>
  <si>
    <t xml:space="preserve">Kontrolliert in Blatt 01_Kriterien</t>
  </si>
  <si>
    <t xml:space="preserve">☐ Punkteskala beschrieben</t>
  </si>
  <si>
    <t xml:space="preserve">Was ist 10, was ist 0 – definiert in 01_Kriterien</t>
  </si>
  <si>
    <t xml:space="preserve">☐ TCO berücksichtigt</t>
  </si>
  <si>
    <t xml:space="preserve">Nebenkosten in 01_Kriterien erfasst</t>
  </si>
  <si>
    <t xml:space="preserve">☐ Zahlungsbedingungen bewertet</t>
  </si>
  <si>
    <t xml:space="preserve">Liquiditätswirkung (Skonto, Zahlungsziel) einbezogen</t>
  </si>
  <si>
    <t xml:space="preserve">☐ Ergebnis + Begründung in 00_Übersicht</t>
  </si>
  <si>
    <t xml:space="preserve">Summary ausgefüllt</t>
  </si>
  <si>
    <t xml:space="preserve">☐ Annahmen dokumentiert</t>
  </si>
  <si>
    <t xml:space="preserve">Quellen und Datum angegeben</t>
  </si>
  <si>
    <t xml:space="preserve">☐ Freigabe eingeholt</t>
  </si>
  <si>
    <t xml:space="preserve">Unterschrift / digitale Freigabe dokumentiert</t>
  </si>
  <si>
    <t xml:space="preserve">VERSIONSHISTORIE</t>
  </si>
  <si>
    <t xml:space="preserve">Version</t>
  </si>
  <si>
    <t xml:space="preserve">Datum</t>
  </si>
  <si>
    <t xml:space="preserve">Geändert von / Änderungsinhalt</t>
  </si>
  <si>
    <t xml:space="preserve">Erstversion</t>
  </si>
  <si>
    <t xml:space="preserve">INTERAKTIVER NUTZWERT-RECHNER</t>
  </si>
  <si>
    <t xml:space="preserve">Passen Sie Gewichtungen und Punkte an – der Score wird sofort neu berechnet. Blaue Felder = Eingabe.</t>
  </si>
  <si>
    <t xml:space="preserve">Anleitung: Gewichtung in % (Summe = 100), Punkte 0–10. Blaue Felder sind Eingabefelder.</t>
  </si>
  <si>
    <t xml:space="preserve">Listenpreis inkl. TCO-Kalkulation</t>
  </si>
  <si>
    <t xml:space="preserve">Bestätigte Lieferzeit in Werktagen</t>
  </si>
  <si>
    <t xml:space="preserve">Zertifikate, Ausschussquote</t>
  </si>
  <si>
    <t xml:space="preserve">Zahlungsziel, Skonto, Liquiditätswirkung</t>
  </si>
  <si>
    <t xml:space="preserve">Reaktionszeit, SLA, On-Site</t>
  </si>
  <si>
    <t xml:space="preserve">ERGEBNISSE</t>
  </si>
  <si>
    <t xml:space="preserve">Interpretation</t>
  </si>
  <si>
    <t xml:space="preserve">Höher = besser (0–10)</t>
  </si>
  <si>
    <t xml:space="preserve">RANG</t>
  </si>
  <si>
    <t xml:space="preserve">Lieferant mit Rang 1</t>
  </si>
  <si>
    <t xml:space="preserve">NORMALISIERTER SCORE</t>
  </si>
  <si>
    <t xml:space="preserve">Intern normalisiert wenn Summe ≠ 100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</si>
</sst>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0"/>
    <numFmt numFmtId="167" formatCode="#,##0;\(#,##0\);\-"/>
    <numFmt numFmtId="168" formatCode="#,##0.00;\(#,##0.00\);\-"/>
    <numFmt numFmtId="169" formatCode="0.0"/>
    <numFmt numFmtId="170" formatCode="0.00"/>
  </numFmts>
  <fonts count="3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i val="true"/>
      <sz val="9"/>
      <name val="Arial"/>
      <family val="0"/>
      <charset val="1"/>
    </font>
    <font>
      <b val="true"/>
      <sz val="10"/>
      <color rgb="FF1E8449"/>
      <name val="Arial"/>
      <family val="0"/>
      <charset val="1"/>
    </font>
    <font>
      <b val="true"/>
      <sz val="10"/>
      <color rgb="FFE67E22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1"/>
      <color rgb="FFC0392B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1"/>
      <color rgb="FF2F5496"/>
      <name val="Arial"/>
      <family val="0"/>
      <charset val="1"/>
    </font>
    <font>
      <sz val="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777777"/>
      <name val="Arial"/>
      <family val="0"/>
      <charset val="1"/>
    </font>
    <font>
      <sz val="10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1"/>
      <color rgb="FF1E8449"/>
      <name val="Arial"/>
      <family val="0"/>
      <charset val="1"/>
    </font>
    <font>
      <b val="true"/>
      <sz val="11"/>
      <color rgb="FFF4D03F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9"/>
      <color rgb="FF777777"/>
      <name val="Arial"/>
      <family val="0"/>
      <charset val="1"/>
    </font>
    <font>
      <i val="true"/>
      <sz val="10"/>
      <color rgb="FF444444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3"/>
      <name val="Arial"/>
      <family val="0"/>
      <charset val="1"/>
    </font>
    <font>
      <b val="true"/>
      <sz val="12"/>
      <color rgb="FF2F5496"/>
      <name val="Arial"/>
      <family val="0"/>
      <charset val="1"/>
    </font>
    <font>
      <sz val="10"/>
      <color rgb="FF555555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444444"/>
      </patternFill>
    </fill>
    <fill>
      <patternFill patternType="solid">
        <fgColor rgb="FF2F5496"/>
        <bgColor rgb="FF1F3864"/>
      </patternFill>
    </fill>
    <fill>
      <patternFill patternType="solid">
        <fgColor rgb="FFD6E4F0"/>
        <bgColor rgb="FFD5F5E3"/>
      </patternFill>
    </fill>
    <fill>
      <patternFill patternType="solid">
        <fgColor rgb="FFFFFF00"/>
        <bgColor rgb="FFFFFF00"/>
      </patternFill>
    </fill>
    <fill>
      <patternFill patternType="solid">
        <fgColor rgb="FFEBF3FB"/>
        <bgColor rgb="FFF2F2F2"/>
      </patternFill>
    </fill>
    <fill>
      <patternFill patternType="solid">
        <fgColor rgb="FFE67E22"/>
        <bgColor rgb="FFFF9900"/>
      </patternFill>
    </fill>
    <fill>
      <patternFill patternType="solid">
        <fgColor rgb="FFFADBD8"/>
        <bgColor rgb="FFF2F2F2"/>
      </patternFill>
    </fill>
    <fill>
      <patternFill patternType="solid">
        <fgColor rgb="FFF4D03F"/>
        <bgColor rgb="FFFFFF00"/>
      </patternFill>
    </fill>
    <fill>
      <patternFill patternType="solid">
        <fgColor rgb="FFF2F2F2"/>
        <bgColor rgb="FFEBF3FB"/>
      </patternFill>
    </fill>
    <fill>
      <patternFill patternType="solid">
        <fgColor rgb="FF1E8449"/>
        <bgColor rgb="FF008080"/>
      </patternFill>
    </fill>
    <fill>
      <patternFill patternType="solid">
        <fgColor rgb="FFD5F5E3"/>
        <bgColor rgb="FFD6E4F0"/>
      </patternFill>
    </fill>
    <fill>
      <patternFill patternType="solid">
        <fgColor rgb="FFFEF9E7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3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5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1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30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32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b val="1"/>
        <color rgb="FF1E8449"/>
      </font>
      <fill>
        <patternFill>
          <bgColor rgb="FFD5F5E3"/>
        </patternFill>
      </fill>
    </dxf>
    <dxf>
      <font>
        <b val="1"/>
        <color rgb="FFC0392B"/>
      </font>
      <fill>
        <patternFill>
          <bgColor rgb="FFFADBD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77777"/>
      <rgbColor rgb="FF9999FF"/>
      <rgbColor rgb="FF993366"/>
      <rgbColor rgb="FFFEF9E7"/>
      <rgbColor rgb="FFEBF3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5F5E3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4D03F"/>
      <rgbColor rgb="FFFF9900"/>
      <rgbColor rgb="FFE67E22"/>
      <rgbColor rgb="FF555555"/>
      <rgbColor rgb="FF969696"/>
      <rgbColor rgb="FF1F3864"/>
      <rgbColor rgb="FF1E8449"/>
      <rgbColor rgb="FF003300"/>
      <rgbColor rgb="FF333300"/>
      <rgbColor rgb="FFC0392B"/>
      <rgbColor rgb="FF993366"/>
      <rgbColor rgb="FF2F5496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4" min="2" style="0" width="20"/>
    <col collapsed="false" customWidth="true" hidden="false" outlineLevel="0" max="5" min="5" style="0" width="32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4" customFormat="false" ht="19.5" hidden="false" customHeight="true" outlineLevel="0" collapsed="false">
      <c r="A4" s="3" t="s">
        <v>2</v>
      </c>
      <c r="B4" s="4"/>
      <c r="C4" s="4"/>
      <c r="D4" s="4"/>
      <c r="E4" s="4"/>
    </row>
    <row r="5" customFormat="false" ht="19.5" hidden="false" customHeight="true" outlineLevel="0" collapsed="false">
      <c r="A5" s="3" t="s">
        <v>3</v>
      </c>
      <c r="B5" s="4"/>
      <c r="C5" s="4"/>
      <c r="D5" s="4"/>
      <c r="E5" s="4"/>
    </row>
    <row r="6" customFormat="false" ht="19.5" hidden="false" customHeight="true" outlineLevel="0" collapsed="false">
      <c r="A6" s="3" t="s">
        <v>4</v>
      </c>
      <c r="B6" s="4"/>
      <c r="C6" s="4"/>
      <c r="D6" s="4"/>
      <c r="E6" s="4"/>
    </row>
    <row r="7" customFormat="false" ht="19.5" hidden="false" customHeight="true" outlineLevel="0" collapsed="false">
      <c r="A7" s="3" t="s">
        <v>5</v>
      </c>
      <c r="B7" s="4" t="s">
        <v>6</v>
      </c>
      <c r="C7" s="4"/>
      <c r="D7" s="4"/>
      <c r="E7" s="4"/>
    </row>
    <row r="9" customFormat="false" ht="21.75" hidden="false" customHeight="true" outlineLevel="0" collapsed="false">
      <c r="A9" s="5" t="s">
        <v>7</v>
      </c>
      <c r="B9" s="5"/>
      <c r="C9" s="5"/>
      <c r="D9" s="5"/>
      <c r="E9" s="5"/>
    </row>
    <row r="10" customFormat="false" ht="19.5" hidden="false" customHeight="true" outlineLevel="0" collapsed="false">
      <c r="A10" s="6" t="s">
        <v>8</v>
      </c>
      <c r="B10" s="6" t="s">
        <v>9</v>
      </c>
      <c r="C10" s="6" t="s">
        <v>10</v>
      </c>
      <c r="D10" s="6" t="s">
        <v>11</v>
      </c>
      <c r="E10" s="6" t="s">
        <v>12</v>
      </c>
    </row>
    <row r="11" customFormat="false" ht="21.75" hidden="false" customHeight="true" outlineLevel="0" collapsed="false">
      <c r="A11" s="7" t="s">
        <v>13</v>
      </c>
      <c r="B11" s="8" t="n">
        <f aca="false">03_Bewertung!C19</f>
        <v>0</v>
      </c>
      <c r="C11" s="8" t="n">
        <f aca="false">03_Bewertung!D19</f>
        <v>0</v>
      </c>
      <c r="D11" s="8" t="n">
        <f aca="false">03_Bewertung!E19</f>
        <v>0</v>
      </c>
      <c r="E11" s="9" t="s">
        <v>14</v>
      </c>
    </row>
    <row r="12" customFormat="false" ht="21.75" hidden="false" customHeight="true" outlineLevel="0" collapsed="false">
      <c r="A12" s="10" t="s">
        <v>15</v>
      </c>
      <c r="B12" s="11" t="n">
        <f aca="false">03_Bewertung!C20</f>
        <v>0</v>
      </c>
      <c r="C12" s="11" t="n">
        <f aca="false">03_Bewertung!D20</f>
        <v>0</v>
      </c>
      <c r="D12" s="11" t="n">
        <f aca="false">03_Bewertung!E20</f>
        <v>0</v>
      </c>
      <c r="E12" s="12" t="s">
        <v>16</v>
      </c>
    </row>
    <row r="13" customFormat="false" ht="21.75" hidden="false" customHeight="true" outlineLevel="0" collapsed="false">
      <c r="A13" s="13" t="s">
        <v>17</v>
      </c>
      <c r="B13" s="13" t="n">
        <f aca="false">03_Bewertung!C21</f>
        <v>0</v>
      </c>
      <c r="C13" s="13" t="n">
        <f aca="false">03_Bewertung!D21</f>
        <v>0</v>
      </c>
      <c r="D13" s="13" t="n">
        <f aca="false">03_Bewertung!E21</f>
        <v>0</v>
      </c>
      <c r="E13" s="13"/>
    </row>
    <row r="15" customFormat="false" ht="21.75" hidden="false" customHeight="true" outlineLevel="0" collapsed="false">
      <c r="A15" s="5" t="s">
        <v>18</v>
      </c>
      <c r="B15" s="5"/>
      <c r="C15" s="5"/>
      <c r="D15" s="5"/>
      <c r="E15" s="5"/>
    </row>
    <row r="16" customFormat="false" ht="15" hidden="false" customHeight="false" outlineLevel="0" collapsed="false">
      <c r="A16" s="6" t="s">
        <v>19</v>
      </c>
      <c r="B16" s="6" t="s">
        <v>9</v>
      </c>
      <c r="C16" s="6" t="s">
        <v>10</v>
      </c>
      <c r="D16" s="6" t="s">
        <v>11</v>
      </c>
      <c r="E16" s="6" t="s">
        <v>20</v>
      </c>
    </row>
    <row r="17" customFormat="false" ht="19.5" hidden="false" customHeight="true" outlineLevel="0" collapsed="false">
      <c r="A17" s="7" t="s">
        <v>21</v>
      </c>
      <c r="B17" s="8" t="str">
        <f aca="false">01_Kriterien!C5</f>
        <v>Lieferant B
✓ / ✗</v>
      </c>
      <c r="C17" s="8" t="str">
        <f aca="false">01_Kriterien!D5</f>
        <v>Lieferant C
✓ / ✗</v>
      </c>
      <c r="D17" s="8" t="str">
        <f aca="false">01_Kriterien!E5</f>
        <v>Mindestanforderung</v>
      </c>
      <c r="E17" s="9"/>
    </row>
    <row r="18" customFormat="false" ht="19.5" hidden="false" customHeight="true" outlineLevel="0" collapsed="false">
      <c r="A18" s="10" t="s">
        <v>22</v>
      </c>
      <c r="B18" s="11" t="str">
        <f aca="false">01_Kriterien!C6</f>
        <v>✓</v>
      </c>
      <c r="C18" s="11" t="str">
        <f aca="false">01_Kriterien!D6</f>
        <v>✓</v>
      </c>
      <c r="D18" s="11" t="str">
        <f aca="false">01_Kriterien!E6</f>
        <v>ISO 9001 oder gleichwertig</v>
      </c>
      <c r="E18" s="12"/>
    </row>
    <row r="19" customFormat="false" ht="19.5" hidden="false" customHeight="true" outlineLevel="0" collapsed="false">
      <c r="A19" s="7" t="s">
        <v>23</v>
      </c>
      <c r="B19" s="8" t="str">
        <f aca="false">01_Kriterien!C7</f>
        <v>✓</v>
      </c>
      <c r="C19" s="8" t="str">
        <f aca="false">01_Kriterien!D7</f>
        <v>✓</v>
      </c>
      <c r="D19" s="8" t="str">
        <f aca="false">01_Kriterien!E7</f>
        <v>≤ 14 Werktage</v>
      </c>
      <c r="E19" s="9"/>
    </row>
    <row r="20" customFormat="false" ht="19.5" hidden="false" customHeight="true" outlineLevel="0" collapsed="false">
      <c r="A20" s="10" t="s">
        <v>24</v>
      </c>
      <c r="B20" s="11" t="str">
        <f aca="false">01_Kriterien!C8</f>
        <v>✓</v>
      </c>
      <c r="C20" s="11" t="str">
        <f aca="false">01_Kriterien!D8</f>
        <v>✓</v>
      </c>
      <c r="D20" s="11" t="str">
        <f aca="false">01_Kriterien!E8</f>
        <v>Gemäß Lastenheft</v>
      </c>
      <c r="E20" s="12"/>
    </row>
    <row r="23" customFormat="false" ht="21.75" hidden="false" customHeight="true" outlineLevel="0" collapsed="false">
      <c r="A23" s="5" t="s">
        <v>25</v>
      </c>
      <c r="B23" s="5"/>
      <c r="C23" s="5"/>
      <c r="D23" s="5"/>
      <c r="E23" s="5"/>
    </row>
    <row r="24" customFormat="false" ht="21.75" hidden="false" customHeight="true" outlineLevel="0" collapsed="false">
      <c r="A24" s="14" t="s">
        <v>26</v>
      </c>
      <c r="B24" s="4"/>
      <c r="C24" s="4"/>
      <c r="D24" s="4"/>
      <c r="E24" s="4"/>
    </row>
    <row r="25" customFormat="false" ht="21.75" hidden="false" customHeight="true" outlineLevel="0" collapsed="false">
      <c r="A25" s="3" t="s">
        <v>27</v>
      </c>
      <c r="B25" s="4"/>
      <c r="C25" s="4"/>
      <c r="D25" s="4"/>
      <c r="E25" s="4"/>
    </row>
    <row r="26" customFormat="false" ht="21.75" hidden="false" customHeight="true" outlineLevel="0" collapsed="false">
      <c r="A26" s="14" t="s">
        <v>28</v>
      </c>
      <c r="B26" s="4"/>
      <c r="C26" s="4"/>
      <c r="D26" s="4"/>
      <c r="E26" s="4"/>
    </row>
    <row r="27" customFormat="false" ht="21.75" hidden="false" customHeight="true" outlineLevel="0" collapsed="false">
      <c r="A27" s="3" t="s">
        <v>29</v>
      </c>
      <c r="B27" s="4"/>
      <c r="C27" s="4"/>
      <c r="D27" s="4"/>
      <c r="E27" s="4"/>
    </row>
    <row r="28" customFormat="false" ht="21.75" hidden="false" customHeight="true" outlineLevel="0" collapsed="false">
      <c r="A28" s="14" t="s">
        <v>30</v>
      </c>
      <c r="B28" s="4"/>
      <c r="C28" s="4"/>
      <c r="D28" s="4"/>
      <c r="E28" s="4"/>
    </row>
    <row r="29" customFormat="false" ht="21.75" hidden="false" customHeight="true" outlineLevel="0" collapsed="false">
      <c r="A29" s="3" t="s">
        <v>31</v>
      </c>
      <c r="B29" s="4"/>
      <c r="C29" s="4"/>
      <c r="D29" s="4"/>
      <c r="E29" s="4"/>
    </row>
    <row r="32" customFormat="false" ht="21.75" hidden="false" customHeight="true" outlineLevel="0" collapsed="false">
      <c r="A32" s="15" t="s">
        <v>32</v>
      </c>
      <c r="B32" s="15"/>
      <c r="C32" s="15"/>
      <c r="D32" s="15"/>
      <c r="E32" s="15"/>
    </row>
    <row r="33" customFormat="false" ht="21.75" hidden="false" customHeight="true" outlineLevel="0" collapsed="false">
      <c r="A33" s="16" t="s">
        <v>33</v>
      </c>
      <c r="B33" s="14" t="s">
        <v>34</v>
      </c>
      <c r="C33" s="14"/>
      <c r="D33" s="17" t="s">
        <v>35</v>
      </c>
      <c r="E33" s="17"/>
    </row>
    <row r="34" customFormat="false" ht="21.75" hidden="false" customHeight="true" outlineLevel="0" collapsed="false">
      <c r="A34" s="18" t="s">
        <v>36</v>
      </c>
      <c r="B34" s="3" t="s">
        <v>37</v>
      </c>
      <c r="C34" s="3"/>
      <c r="D34" s="19" t="s">
        <v>38</v>
      </c>
      <c r="E34" s="19"/>
    </row>
    <row r="35" customFormat="false" ht="21.75" hidden="false" customHeight="true" outlineLevel="0" collapsed="false">
      <c r="A35" s="16" t="s">
        <v>39</v>
      </c>
      <c r="B35" s="14" t="s">
        <v>40</v>
      </c>
      <c r="C35" s="14"/>
      <c r="D35" s="17" t="s">
        <v>41</v>
      </c>
      <c r="E35" s="17"/>
    </row>
    <row r="36" customFormat="false" ht="21.75" hidden="false" customHeight="true" outlineLevel="0" collapsed="false">
      <c r="A36" s="18" t="s">
        <v>42</v>
      </c>
      <c r="B36" s="3" t="s">
        <v>43</v>
      </c>
      <c r="C36" s="3"/>
      <c r="D36" s="19" t="s">
        <v>44</v>
      </c>
      <c r="E36" s="19"/>
    </row>
    <row r="37" customFormat="false" ht="21.75" hidden="false" customHeight="true" outlineLevel="0" collapsed="false">
      <c r="A37" s="16" t="s">
        <v>45</v>
      </c>
      <c r="B37" s="14" t="s">
        <v>46</v>
      </c>
      <c r="C37" s="14"/>
      <c r="D37" s="17" t="s">
        <v>47</v>
      </c>
      <c r="E37" s="17"/>
    </row>
  </sheetData>
  <mergeCells count="26">
    <mergeCell ref="A1:E1"/>
    <mergeCell ref="A2:E2"/>
    <mergeCell ref="B4:E4"/>
    <mergeCell ref="B5:E5"/>
    <mergeCell ref="B6:E6"/>
    <mergeCell ref="B7:E7"/>
    <mergeCell ref="A9:E9"/>
    <mergeCell ref="A15:E15"/>
    <mergeCell ref="A23:E23"/>
    <mergeCell ref="B24:E24"/>
    <mergeCell ref="B25:E25"/>
    <mergeCell ref="B26:E26"/>
    <mergeCell ref="B27:E27"/>
    <mergeCell ref="B28:E28"/>
    <mergeCell ref="B29:E29"/>
    <mergeCell ref="A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16"/>
    <col collapsed="false" customWidth="true" hidden="false" outlineLevel="0" max="5" min="5" style="0" width="30"/>
  </cols>
  <sheetData>
    <row r="1" customFormat="false" ht="37.5" hidden="false" customHeight="true" outlineLevel="0" collapsed="false">
      <c r="A1" s="20" t="s">
        <v>48</v>
      </c>
      <c r="B1" s="20"/>
      <c r="C1" s="20"/>
      <c r="D1" s="20"/>
      <c r="E1" s="20"/>
    </row>
    <row r="2" customFormat="false" ht="15.75" hidden="false" customHeight="true" outlineLevel="0" collapsed="false">
      <c r="A2" s="2" t="s">
        <v>49</v>
      </c>
      <c r="B2" s="2"/>
      <c r="C2" s="2"/>
      <c r="D2" s="2"/>
      <c r="E2" s="2"/>
    </row>
    <row r="4" customFormat="false" ht="21.75" hidden="false" customHeight="true" outlineLevel="0" collapsed="false">
      <c r="A4" s="21" t="s">
        <v>50</v>
      </c>
      <c r="B4" s="21"/>
      <c r="C4" s="21"/>
      <c r="D4" s="21"/>
      <c r="E4" s="21"/>
    </row>
    <row r="5" customFormat="false" ht="31.5" hidden="false" customHeight="true" outlineLevel="0" collapsed="false">
      <c r="A5" s="6" t="s">
        <v>19</v>
      </c>
      <c r="B5" s="6" t="s">
        <v>51</v>
      </c>
      <c r="C5" s="6" t="s">
        <v>52</v>
      </c>
      <c r="D5" s="6" t="s">
        <v>53</v>
      </c>
      <c r="E5" s="6" t="s">
        <v>54</v>
      </c>
    </row>
    <row r="6" customFormat="false" ht="21.75" hidden="false" customHeight="true" outlineLevel="0" collapsed="false">
      <c r="A6" s="7" t="s">
        <v>21</v>
      </c>
      <c r="B6" s="22" t="s">
        <v>55</v>
      </c>
      <c r="C6" s="22" t="s">
        <v>55</v>
      </c>
      <c r="D6" s="22" t="s">
        <v>55</v>
      </c>
      <c r="E6" s="23" t="s">
        <v>56</v>
      </c>
    </row>
    <row r="7" customFormat="false" ht="21.75" hidden="false" customHeight="true" outlineLevel="0" collapsed="false">
      <c r="A7" s="10" t="s">
        <v>22</v>
      </c>
      <c r="B7" s="24" t="s">
        <v>55</v>
      </c>
      <c r="C7" s="24" t="s">
        <v>55</v>
      </c>
      <c r="D7" s="24" t="s">
        <v>55</v>
      </c>
      <c r="E7" s="25" t="s">
        <v>57</v>
      </c>
    </row>
    <row r="8" customFormat="false" ht="21.75" hidden="false" customHeight="true" outlineLevel="0" collapsed="false">
      <c r="A8" s="7" t="s">
        <v>23</v>
      </c>
      <c r="B8" s="22" t="s">
        <v>55</v>
      </c>
      <c r="C8" s="22" t="s">
        <v>55</v>
      </c>
      <c r="D8" s="22" t="s">
        <v>55</v>
      </c>
      <c r="E8" s="23" t="s">
        <v>58</v>
      </c>
    </row>
    <row r="9" customFormat="false" ht="21.75" hidden="false" customHeight="true" outlineLevel="0" collapsed="false">
      <c r="A9" s="10" t="s">
        <v>24</v>
      </c>
      <c r="B9" s="24" t="s">
        <v>55</v>
      </c>
      <c r="C9" s="24" t="s">
        <v>55</v>
      </c>
      <c r="D9" s="24" t="s">
        <v>55</v>
      </c>
      <c r="E9" s="25" t="s">
        <v>59</v>
      </c>
    </row>
    <row r="11" customFormat="false" ht="21.75" hidden="false" customHeight="true" outlineLevel="0" collapsed="false">
      <c r="A11" s="26" t="s">
        <v>60</v>
      </c>
      <c r="B11" s="26"/>
      <c r="C11" s="26"/>
      <c r="D11" s="26"/>
      <c r="E11" s="26"/>
    </row>
    <row r="12" customFormat="false" ht="21.75" hidden="false" customHeight="true" outlineLevel="0" collapsed="false">
      <c r="A12" s="6" t="s">
        <v>61</v>
      </c>
      <c r="B12" s="6" t="s">
        <v>62</v>
      </c>
      <c r="C12" s="6" t="s">
        <v>63</v>
      </c>
      <c r="D12" s="6" t="s">
        <v>64</v>
      </c>
      <c r="E12" s="6" t="s">
        <v>65</v>
      </c>
    </row>
    <row r="13" customFormat="false" ht="27.75" hidden="false" customHeight="true" outlineLevel="0" collapsed="false">
      <c r="A13" s="7" t="s">
        <v>66</v>
      </c>
      <c r="B13" s="27" t="n">
        <v>40</v>
      </c>
      <c r="C13" s="28" t="s">
        <v>67</v>
      </c>
      <c r="D13" s="28" t="s">
        <v>68</v>
      </c>
      <c r="E13" s="28" t="s">
        <v>69</v>
      </c>
    </row>
    <row r="14" customFormat="false" ht="27.75" hidden="false" customHeight="true" outlineLevel="0" collapsed="false">
      <c r="A14" s="10" t="s">
        <v>70</v>
      </c>
      <c r="B14" s="29" t="n">
        <v>20</v>
      </c>
      <c r="C14" s="30" t="s">
        <v>71</v>
      </c>
      <c r="D14" s="30" t="s">
        <v>72</v>
      </c>
      <c r="E14" s="30" t="s">
        <v>73</v>
      </c>
    </row>
    <row r="15" customFormat="false" ht="27.75" hidden="false" customHeight="true" outlineLevel="0" collapsed="false">
      <c r="A15" s="7" t="s">
        <v>74</v>
      </c>
      <c r="B15" s="27" t="n">
        <v>20</v>
      </c>
      <c r="C15" s="28" t="s">
        <v>75</v>
      </c>
      <c r="D15" s="28" t="s">
        <v>76</v>
      </c>
      <c r="E15" s="28" t="s">
        <v>77</v>
      </c>
    </row>
    <row r="16" customFormat="false" ht="27.75" hidden="false" customHeight="true" outlineLevel="0" collapsed="false">
      <c r="A16" s="10" t="s">
        <v>78</v>
      </c>
      <c r="B16" s="29" t="n">
        <v>10</v>
      </c>
      <c r="C16" s="30" t="s">
        <v>79</v>
      </c>
      <c r="D16" s="30" t="s">
        <v>80</v>
      </c>
      <c r="E16" s="30" t="s">
        <v>81</v>
      </c>
    </row>
    <row r="17" customFormat="false" ht="27.75" hidden="false" customHeight="true" outlineLevel="0" collapsed="false">
      <c r="A17" s="7" t="s">
        <v>82</v>
      </c>
      <c r="B17" s="27" t="n">
        <v>10</v>
      </c>
      <c r="C17" s="28" t="s">
        <v>83</v>
      </c>
      <c r="D17" s="28" t="s">
        <v>84</v>
      </c>
      <c r="E17" s="28" t="s">
        <v>85</v>
      </c>
    </row>
    <row r="18" customFormat="false" ht="21.75" hidden="false" customHeight="true" outlineLevel="0" collapsed="false">
      <c r="A18" s="10" t="s">
        <v>86</v>
      </c>
      <c r="B18" s="31" t="n">
        <f aca="false">SUM(B13:B17)</f>
        <v>100</v>
      </c>
      <c r="C18" s="10" t="str">
        <f aca="false">IF(B18=100,"✓ Gewichtung korrekt","⚠ Prüfen: Summe ≠ 100%")</f>
        <v>✓ Gewichtung korrekt</v>
      </c>
      <c r="D18" s="10"/>
      <c r="E18" s="10"/>
    </row>
    <row r="21" customFormat="false" ht="21.75" hidden="false" customHeight="true" outlineLevel="0" collapsed="false">
      <c r="A21" s="26" t="s">
        <v>87</v>
      </c>
      <c r="B21" s="26"/>
      <c r="C21" s="26"/>
      <c r="D21" s="26"/>
      <c r="E21" s="26"/>
    </row>
    <row r="22" customFormat="false" ht="15" hidden="false" customHeight="false" outlineLevel="0" collapsed="false">
      <c r="A22" s="6" t="s">
        <v>88</v>
      </c>
      <c r="B22" s="6" t="s">
        <v>89</v>
      </c>
      <c r="C22" s="6" t="s">
        <v>90</v>
      </c>
      <c r="D22" s="6" t="s">
        <v>91</v>
      </c>
      <c r="E22" s="6" t="s">
        <v>20</v>
      </c>
    </row>
    <row r="23" customFormat="false" ht="19.5" hidden="false" customHeight="true" outlineLevel="0" collapsed="false">
      <c r="A23" s="7" t="s">
        <v>92</v>
      </c>
      <c r="B23" s="32" t="n">
        <v>0</v>
      </c>
      <c r="C23" s="32" t="n">
        <v>0</v>
      </c>
      <c r="D23" s="32" t="n">
        <v>0</v>
      </c>
      <c r="E23" s="23" t="s">
        <v>93</v>
      </c>
    </row>
    <row r="24" customFormat="false" ht="19.5" hidden="false" customHeight="true" outlineLevel="0" collapsed="false">
      <c r="A24" s="10" t="s">
        <v>94</v>
      </c>
      <c r="B24" s="33" t="n">
        <v>0</v>
      </c>
      <c r="C24" s="33" t="n">
        <v>0</v>
      </c>
      <c r="D24" s="33" t="n">
        <v>0</v>
      </c>
      <c r="E24" s="25" t="s">
        <v>95</v>
      </c>
    </row>
    <row r="25" customFormat="false" ht="19.5" hidden="false" customHeight="true" outlineLevel="0" collapsed="false">
      <c r="A25" s="7" t="s">
        <v>96</v>
      </c>
      <c r="B25" s="32" t="n">
        <v>0</v>
      </c>
      <c r="C25" s="32" t="n">
        <v>0</v>
      </c>
      <c r="D25" s="32" t="n">
        <v>0</v>
      </c>
      <c r="E25" s="23" t="s">
        <v>95</v>
      </c>
    </row>
    <row r="26" customFormat="false" ht="19.5" hidden="false" customHeight="true" outlineLevel="0" collapsed="false">
      <c r="A26" s="10" t="s">
        <v>97</v>
      </c>
      <c r="B26" s="33" t="n">
        <v>0</v>
      </c>
      <c r="C26" s="33" t="n">
        <v>0</v>
      </c>
      <c r="D26" s="33" t="n">
        <v>0</v>
      </c>
      <c r="E26" s="25" t="s">
        <v>98</v>
      </c>
    </row>
    <row r="27" customFormat="false" ht="19.5" hidden="false" customHeight="true" outlineLevel="0" collapsed="false">
      <c r="A27" s="7" t="s">
        <v>99</v>
      </c>
      <c r="B27" s="32" t="n">
        <v>0</v>
      </c>
      <c r="C27" s="32" t="n">
        <v>0</v>
      </c>
      <c r="D27" s="32" t="n">
        <v>0</v>
      </c>
      <c r="E27" s="23" t="s">
        <v>100</v>
      </c>
    </row>
    <row r="28" customFormat="false" ht="19.5" hidden="false" customHeight="true" outlineLevel="0" collapsed="false">
      <c r="A28" s="10" t="s">
        <v>101</v>
      </c>
      <c r="B28" s="33" t="n">
        <v>0</v>
      </c>
      <c r="C28" s="33" t="n">
        <v>0</v>
      </c>
      <c r="D28" s="33" t="n">
        <v>0</v>
      </c>
      <c r="E28" s="25" t="s">
        <v>100</v>
      </c>
    </row>
    <row r="29" customFormat="false" ht="19.5" hidden="false" customHeight="true" outlineLevel="0" collapsed="false">
      <c r="A29" s="7" t="s">
        <v>102</v>
      </c>
      <c r="B29" s="32" t="n">
        <v>0</v>
      </c>
      <c r="C29" s="32" t="n">
        <v>0</v>
      </c>
      <c r="D29" s="32" t="n">
        <v>0</v>
      </c>
      <c r="E29" s="23" t="s">
        <v>103</v>
      </c>
    </row>
    <row r="30" customFormat="false" ht="19.5" hidden="false" customHeight="true" outlineLevel="0" collapsed="false">
      <c r="A30" s="10" t="s">
        <v>104</v>
      </c>
      <c r="B30" s="33" t="n">
        <v>0</v>
      </c>
      <c r="C30" s="33" t="n">
        <v>0</v>
      </c>
      <c r="D30" s="33" t="n">
        <v>0</v>
      </c>
      <c r="E30" s="25" t="s">
        <v>105</v>
      </c>
    </row>
    <row r="31" customFormat="false" ht="21.75" hidden="false" customHeight="true" outlineLevel="0" collapsed="false">
      <c r="A31" s="6" t="s">
        <v>106</v>
      </c>
      <c r="B31" s="34" t="n">
        <f aca="false">SUM(B23:B30)</f>
        <v>0</v>
      </c>
      <c r="C31" s="34" t="n">
        <f aca="false">SUM(C23:C30)</f>
        <v>0</v>
      </c>
      <c r="D31" s="34" t="n">
        <f aca="false">SUM(D23:D30)</f>
        <v>0</v>
      </c>
      <c r="E31" s="17" t="s">
        <v>107</v>
      </c>
    </row>
  </sheetData>
  <mergeCells count="6">
    <mergeCell ref="A1:E1"/>
    <mergeCell ref="A2:E2"/>
    <mergeCell ref="A4:E4"/>
    <mergeCell ref="A11:E11"/>
    <mergeCell ref="C18:E18"/>
    <mergeCell ref="A21:E21"/>
  </mergeCells>
  <conditionalFormatting sqref="B18">
    <cfRule type="cellIs" priority="2" operator="equal" aboveAverage="0" equalAverage="0" bottom="0" percent="0" rank="0" text="" dxfId="0">
      <formula>100</formula>
    </cfRule>
    <cfRule type="cellIs" priority="3" operator="notEqual" aboveAverage="0" equalAverage="0" bottom="0" percent="0" rank="0" text="" dxfId="1">
      <formula>100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5" min="2" style="0" width="22"/>
  </cols>
  <sheetData>
    <row r="1" customFormat="false" ht="37.5" hidden="false" customHeight="true" outlineLevel="0" collapsed="false">
      <c r="A1" s="20" t="s">
        <v>108</v>
      </c>
      <c r="B1" s="20"/>
      <c r="C1" s="20"/>
      <c r="D1" s="20"/>
      <c r="E1" s="20"/>
    </row>
    <row r="2" customFormat="false" ht="15.75" hidden="false" customHeight="true" outlineLevel="0" collapsed="false">
      <c r="A2" s="2" t="s">
        <v>109</v>
      </c>
      <c r="B2" s="2"/>
      <c r="C2" s="2"/>
      <c r="D2" s="2"/>
      <c r="E2" s="2"/>
    </row>
    <row r="4" customFormat="false" ht="27.75" hidden="false" customHeight="true" outlineLevel="0" collapsed="false">
      <c r="A4" s="6" t="s">
        <v>110</v>
      </c>
      <c r="B4" s="6" t="s">
        <v>9</v>
      </c>
      <c r="C4" s="6" t="s">
        <v>10</v>
      </c>
      <c r="D4" s="6" t="s">
        <v>11</v>
      </c>
      <c r="E4" s="6" t="s">
        <v>111</v>
      </c>
    </row>
    <row r="5" customFormat="false" ht="21.75" hidden="false" customHeight="true" outlineLevel="0" collapsed="false">
      <c r="A5" s="3" t="s">
        <v>112</v>
      </c>
      <c r="B5" s="35"/>
      <c r="C5" s="35"/>
      <c r="D5" s="35"/>
      <c r="E5" s="36" t="s">
        <v>113</v>
      </c>
    </row>
    <row r="7" customFormat="false" ht="19.5" hidden="false" customHeight="true" outlineLevel="0" collapsed="false">
      <c r="A7" s="37" t="s">
        <v>114</v>
      </c>
      <c r="B7" s="37"/>
      <c r="C7" s="37"/>
      <c r="D7" s="37"/>
      <c r="E7" s="37"/>
    </row>
    <row r="8" customFormat="false" ht="19.5" hidden="false" customHeight="true" outlineLevel="0" collapsed="false">
      <c r="A8" s="38" t="s">
        <v>115</v>
      </c>
      <c r="B8" s="39" t="n">
        <v>0</v>
      </c>
      <c r="C8" s="39" t="n">
        <v>0</v>
      </c>
      <c r="D8" s="39" t="n">
        <v>0</v>
      </c>
      <c r="E8" s="40" t="s">
        <v>116</v>
      </c>
    </row>
    <row r="9" customFormat="false" ht="19.5" hidden="false" customHeight="true" outlineLevel="0" collapsed="false">
      <c r="A9" s="41" t="s">
        <v>117</v>
      </c>
      <c r="B9" s="42" t="n">
        <v>0</v>
      </c>
      <c r="C9" s="42" t="n">
        <v>0</v>
      </c>
      <c r="D9" s="42" t="n">
        <v>0</v>
      </c>
      <c r="E9" s="43" t="s">
        <v>118</v>
      </c>
    </row>
    <row r="10" customFormat="false" ht="19.5" hidden="false" customHeight="true" outlineLevel="0" collapsed="false">
      <c r="A10" s="38" t="s">
        <v>119</v>
      </c>
      <c r="B10" s="39" t="n">
        <v>2</v>
      </c>
      <c r="C10" s="39" t="n">
        <v>3</v>
      </c>
      <c r="D10" s="39" t="n">
        <v>0</v>
      </c>
      <c r="E10" s="40" t="s">
        <v>120</v>
      </c>
    </row>
    <row r="11" customFormat="false" ht="19.5" hidden="false" customHeight="true" outlineLevel="0" collapsed="false">
      <c r="A11" s="41" t="s">
        <v>121</v>
      </c>
      <c r="B11" s="42" t="n">
        <v>14</v>
      </c>
      <c r="C11" s="42" t="n">
        <v>10</v>
      </c>
      <c r="D11" s="42" t="n">
        <v>0</v>
      </c>
      <c r="E11" s="43" t="s">
        <v>122</v>
      </c>
    </row>
    <row r="12" customFormat="false" ht="19.5" hidden="false" customHeight="true" outlineLevel="0" collapsed="false">
      <c r="A12" s="38" t="s">
        <v>123</v>
      </c>
      <c r="B12" s="39" t="n">
        <v>30</v>
      </c>
      <c r="C12" s="39" t="n">
        <v>45</v>
      </c>
      <c r="D12" s="39" t="n">
        <v>30</v>
      </c>
      <c r="E12" s="40" t="s">
        <v>122</v>
      </c>
    </row>
    <row r="13" customFormat="false" ht="19.5" hidden="false" customHeight="true" outlineLevel="0" collapsed="false">
      <c r="A13" s="41" t="s">
        <v>124</v>
      </c>
      <c r="B13" s="42" t="n">
        <v>0</v>
      </c>
      <c r="C13" s="42" t="n">
        <v>0</v>
      </c>
      <c r="D13" s="42" t="n">
        <v>0</v>
      </c>
      <c r="E13" s="43" t="s">
        <v>125</v>
      </c>
    </row>
    <row r="14" customFormat="false" ht="19.5" hidden="false" customHeight="true" outlineLevel="0" collapsed="false">
      <c r="A14" s="38" t="s">
        <v>126</v>
      </c>
      <c r="B14" s="39" t="n">
        <v>1</v>
      </c>
      <c r="C14" s="39" t="n">
        <v>1</v>
      </c>
      <c r="D14" s="39" t="n">
        <v>10</v>
      </c>
      <c r="E14" s="40" t="s">
        <v>127</v>
      </c>
    </row>
    <row r="15" customFormat="false" ht="19.5" hidden="false" customHeight="true" outlineLevel="0" collapsed="false">
      <c r="A15" s="41" t="s">
        <v>128</v>
      </c>
      <c r="B15" s="24" t="n">
        <f aca="false">IF(B10&gt;0,B8*(1-B9/100)*(1-B10/100),B8*(1-B9/100))</f>
        <v>0</v>
      </c>
      <c r="C15" s="24" t="n">
        <f aca="false">IF(C10&gt;0,C8*(1-C9/100)*(1-C10/100),C8*(1-C9/100))</f>
        <v>0</v>
      </c>
      <c r="D15" s="24" t="n">
        <f aca="false">IF(D10&gt;0,D8*(1-D9/100)*(1-D10/100),D8*(1-D9/100))</f>
        <v>0</v>
      </c>
      <c r="E15" s="43" t="s">
        <v>129</v>
      </c>
    </row>
    <row r="17" customFormat="false" ht="19.5" hidden="false" customHeight="true" outlineLevel="0" collapsed="false">
      <c r="A17" s="37" t="s">
        <v>130</v>
      </c>
      <c r="B17" s="37"/>
      <c r="C17" s="37"/>
      <c r="D17" s="37"/>
      <c r="E17" s="37"/>
    </row>
    <row r="18" customFormat="false" ht="19.5" hidden="false" customHeight="true" outlineLevel="0" collapsed="false">
      <c r="A18" s="38" t="s">
        <v>131</v>
      </c>
      <c r="B18" s="39" t="n">
        <v>10</v>
      </c>
      <c r="C18" s="39" t="n">
        <v>7</v>
      </c>
      <c r="D18" s="39" t="n">
        <v>14</v>
      </c>
      <c r="E18" s="40" t="s">
        <v>132</v>
      </c>
    </row>
    <row r="19" customFormat="false" ht="19.5" hidden="false" customHeight="true" outlineLevel="0" collapsed="false">
      <c r="A19" s="41" t="s">
        <v>133</v>
      </c>
      <c r="B19" s="42" t="n">
        <v>95</v>
      </c>
      <c r="C19" s="42" t="n">
        <v>98</v>
      </c>
      <c r="D19" s="42" t="n">
        <v>85</v>
      </c>
      <c r="E19" s="43" t="s">
        <v>134</v>
      </c>
    </row>
    <row r="20" customFormat="false" ht="19.5" hidden="false" customHeight="true" outlineLevel="0" collapsed="false">
      <c r="A20" s="38" t="s">
        <v>135</v>
      </c>
      <c r="B20" s="22"/>
      <c r="C20" s="22"/>
      <c r="D20" s="22"/>
      <c r="E20" s="40" t="s">
        <v>136</v>
      </c>
    </row>
    <row r="21" customFormat="false" ht="19.5" hidden="false" customHeight="true" outlineLevel="0" collapsed="false">
      <c r="A21" s="41" t="s">
        <v>137</v>
      </c>
      <c r="B21" s="24"/>
      <c r="C21" s="24"/>
      <c r="D21" s="24"/>
      <c r="E21" s="43" t="s">
        <v>138</v>
      </c>
    </row>
    <row r="23" customFormat="false" ht="19.5" hidden="false" customHeight="true" outlineLevel="0" collapsed="false">
      <c r="A23" s="37" t="s">
        <v>139</v>
      </c>
      <c r="B23" s="37"/>
      <c r="C23" s="37"/>
      <c r="D23" s="37"/>
      <c r="E23" s="37"/>
    </row>
    <row r="24" customFormat="false" ht="19.5" hidden="false" customHeight="true" outlineLevel="0" collapsed="false">
      <c r="A24" s="38" t="s">
        <v>140</v>
      </c>
      <c r="B24" s="39" t="n">
        <v>1.5</v>
      </c>
      <c r="C24" s="39" t="n">
        <v>0.8</v>
      </c>
      <c r="D24" s="39" t="n">
        <v>2</v>
      </c>
      <c r="E24" s="40" t="s">
        <v>141</v>
      </c>
    </row>
    <row r="25" customFormat="false" ht="19.5" hidden="false" customHeight="true" outlineLevel="0" collapsed="false">
      <c r="A25" s="41" t="s">
        <v>142</v>
      </c>
      <c r="B25" s="24"/>
      <c r="C25" s="24"/>
      <c r="D25" s="24"/>
      <c r="E25" s="43" t="s">
        <v>143</v>
      </c>
    </row>
    <row r="26" customFormat="false" ht="19.5" hidden="false" customHeight="true" outlineLevel="0" collapsed="false">
      <c r="A26" s="38" t="s">
        <v>144</v>
      </c>
      <c r="B26" s="22"/>
      <c r="C26" s="22"/>
      <c r="D26" s="22"/>
      <c r="E26" s="40" t="s">
        <v>145</v>
      </c>
    </row>
    <row r="27" customFormat="false" ht="19.5" hidden="false" customHeight="true" outlineLevel="0" collapsed="false">
      <c r="A27" s="41" t="s">
        <v>146</v>
      </c>
      <c r="B27" s="42" t="n">
        <v>12</v>
      </c>
      <c r="C27" s="42" t="n">
        <v>24</v>
      </c>
      <c r="D27" s="42" t="n">
        <v>12</v>
      </c>
      <c r="E27" s="43" t="s">
        <v>147</v>
      </c>
    </row>
    <row r="29" customFormat="false" ht="19.5" hidden="false" customHeight="true" outlineLevel="0" collapsed="false">
      <c r="A29" s="37" t="s">
        <v>148</v>
      </c>
      <c r="B29" s="37"/>
      <c r="C29" s="37"/>
      <c r="D29" s="37"/>
      <c r="E29" s="37"/>
    </row>
    <row r="30" customFormat="false" ht="19.5" hidden="false" customHeight="true" outlineLevel="0" collapsed="false">
      <c r="A30" s="38" t="s">
        <v>149</v>
      </c>
      <c r="B30" s="39" t="n">
        <v>8</v>
      </c>
      <c r="C30" s="39" t="n">
        <v>4</v>
      </c>
      <c r="D30" s="39" t="n">
        <v>24</v>
      </c>
      <c r="E30" s="40" t="s">
        <v>150</v>
      </c>
    </row>
    <row r="31" customFormat="false" ht="19.5" hidden="false" customHeight="true" outlineLevel="0" collapsed="false">
      <c r="A31" s="41" t="s">
        <v>151</v>
      </c>
      <c r="B31" s="24"/>
      <c r="C31" s="24"/>
      <c r="D31" s="24"/>
      <c r="E31" s="43" t="s">
        <v>152</v>
      </c>
    </row>
    <row r="32" customFormat="false" ht="19.5" hidden="false" customHeight="true" outlineLevel="0" collapsed="false">
      <c r="A32" s="38" t="s">
        <v>153</v>
      </c>
      <c r="B32" s="22"/>
      <c r="C32" s="22"/>
      <c r="D32" s="22"/>
      <c r="E32" s="40" t="s">
        <v>154</v>
      </c>
    </row>
    <row r="33" customFormat="false" ht="19.5" hidden="false" customHeight="true" outlineLevel="0" collapsed="false">
      <c r="A33" s="41" t="s">
        <v>155</v>
      </c>
      <c r="B33" s="24"/>
      <c r="C33" s="24"/>
      <c r="D33" s="24"/>
      <c r="E33" s="43" t="s">
        <v>156</v>
      </c>
    </row>
  </sheetData>
  <mergeCells count="6">
    <mergeCell ref="A1:E1"/>
    <mergeCell ref="A2:E2"/>
    <mergeCell ref="A7:E7"/>
    <mergeCell ref="A17:E17"/>
    <mergeCell ref="A23:E23"/>
    <mergeCell ref="A29:E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5" min="2" style="0" width="16"/>
    <col collapsed="false" customWidth="true" hidden="false" outlineLevel="0" max="6" min="6" style="0" width="28"/>
  </cols>
  <sheetData>
    <row r="1" customFormat="false" ht="37.5" hidden="false" customHeight="true" outlineLevel="0" collapsed="false">
      <c r="A1" s="20" t="s">
        <v>157</v>
      </c>
      <c r="B1" s="20"/>
      <c r="C1" s="20"/>
      <c r="D1" s="20"/>
      <c r="E1" s="20"/>
      <c r="F1" s="20"/>
    </row>
    <row r="2" customFormat="false" ht="15.75" hidden="false" customHeight="true" outlineLevel="0" collapsed="false">
      <c r="A2" s="2" t="s">
        <v>158</v>
      </c>
      <c r="B2" s="2"/>
      <c r="C2" s="2"/>
      <c r="D2" s="2"/>
      <c r="E2" s="2"/>
      <c r="F2" s="2"/>
    </row>
    <row r="4" customFormat="false" ht="30" hidden="false" customHeight="true" outlineLevel="0" collapsed="false">
      <c r="A4" s="6" t="s">
        <v>61</v>
      </c>
      <c r="B4" s="6" t="s">
        <v>62</v>
      </c>
      <c r="C4" s="6" t="s">
        <v>159</v>
      </c>
      <c r="D4" s="6" t="s">
        <v>160</v>
      </c>
      <c r="E4" s="6" t="s">
        <v>161</v>
      </c>
      <c r="F4" s="6" t="s">
        <v>162</v>
      </c>
    </row>
    <row r="5" customFormat="false" ht="25.5" hidden="false" customHeight="true" outlineLevel="0" collapsed="false">
      <c r="A5" s="7" t="s">
        <v>66</v>
      </c>
      <c r="B5" s="44" t="n">
        <f aca="false">01_Kriterien!B16</f>
        <v>10</v>
      </c>
      <c r="C5" s="45" t="n">
        <v>8</v>
      </c>
      <c r="D5" s="45" t="n">
        <v>7</v>
      </c>
      <c r="E5" s="45" t="n">
        <v>9</v>
      </c>
      <c r="F5" s="23" t="s">
        <v>163</v>
      </c>
    </row>
    <row r="6" customFormat="false" ht="25.5" hidden="false" customHeight="true" outlineLevel="0" collapsed="false">
      <c r="A6" s="10" t="s">
        <v>70</v>
      </c>
      <c r="B6" s="46" t="n">
        <f aca="false">01_Kriterien!B17</f>
        <v>10</v>
      </c>
      <c r="C6" s="47" t="n">
        <v>6</v>
      </c>
      <c r="D6" s="47" t="n">
        <v>9</v>
      </c>
      <c r="E6" s="47" t="n">
        <v>5</v>
      </c>
      <c r="F6" s="25" t="s">
        <v>164</v>
      </c>
    </row>
    <row r="7" customFormat="false" ht="25.5" hidden="false" customHeight="true" outlineLevel="0" collapsed="false">
      <c r="A7" s="7" t="s">
        <v>74</v>
      </c>
      <c r="B7" s="44" t="n">
        <f aca="false">01_Kriterien!B18</f>
        <v>100</v>
      </c>
      <c r="C7" s="45" t="n">
        <v>8</v>
      </c>
      <c r="D7" s="45" t="n">
        <v>8</v>
      </c>
      <c r="E7" s="45" t="n">
        <v>6</v>
      </c>
      <c r="F7" s="23" t="s">
        <v>165</v>
      </c>
    </row>
    <row r="8" customFormat="false" ht="25.5" hidden="false" customHeight="true" outlineLevel="0" collapsed="false">
      <c r="A8" s="10" t="s">
        <v>78</v>
      </c>
      <c r="B8" s="46" t="n">
        <f aca="false">01_Kriterien!B19</f>
        <v>0</v>
      </c>
      <c r="C8" s="47" t="n">
        <v>7</v>
      </c>
      <c r="D8" s="47" t="n">
        <v>5</v>
      </c>
      <c r="E8" s="47" t="n">
        <v>7</v>
      </c>
      <c r="F8" s="25" t="s">
        <v>166</v>
      </c>
    </row>
    <row r="9" customFormat="false" ht="25.5" hidden="false" customHeight="true" outlineLevel="0" collapsed="false">
      <c r="A9" s="7" t="s">
        <v>82</v>
      </c>
      <c r="B9" s="44" t="n">
        <f aca="false">01_Kriterien!B20</f>
        <v>0</v>
      </c>
      <c r="C9" s="45" t="n">
        <v>9</v>
      </c>
      <c r="D9" s="45" t="n">
        <v>6</v>
      </c>
      <c r="E9" s="45" t="n">
        <v>6</v>
      </c>
      <c r="F9" s="23" t="s">
        <v>167</v>
      </c>
    </row>
    <row r="11" customFormat="false" ht="25.5" hidden="false" customHeight="true" outlineLevel="0" collapsed="false">
      <c r="A11" s="48" t="s">
        <v>168</v>
      </c>
      <c r="B11" s="31" t="n">
        <f aca="false">SUM(B5:B9)</f>
        <v>120</v>
      </c>
      <c r="C11" s="49"/>
      <c r="D11" s="49"/>
      <c r="E11" s="49"/>
      <c r="F11" s="50" t="s">
        <v>169</v>
      </c>
    </row>
    <row r="12" customFormat="false" ht="25.5" hidden="false" customHeight="true" outlineLevel="0" collapsed="false">
      <c r="A12" s="51"/>
      <c r="B12" s="49"/>
      <c r="C12" s="49"/>
      <c r="D12" s="49"/>
      <c r="E12" s="49"/>
    </row>
    <row r="13" customFormat="false" ht="25.5" hidden="false" customHeight="true" outlineLevel="0" collapsed="false">
      <c r="A13" s="6" t="s">
        <v>170</v>
      </c>
      <c r="B13" s="52"/>
      <c r="C13" s="52" t="n">
        <f aca="false">SUMPRODUCT($B$5:$B$9,C5:C9)/100</f>
        <v>9.4</v>
      </c>
      <c r="D13" s="52" t="n">
        <f aca="false">SUMPRODUCT($B$5:$B$9,D5:D9)/100</f>
        <v>9.6</v>
      </c>
      <c r="E13" s="52" t="n">
        <f aca="false">SUMPRODUCT($B$5:$B$9,E5:E9)/100</f>
        <v>7.4</v>
      </c>
      <c r="F13" s="50" t="s">
        <v>171</v>
      </c>
    </row>
    <row r="14" customFormat="false" ht="25.5" hidden="false" customHeight="true" outlineLevel="0" collapsed="false">
      <c r="A14" s="53" t="s">
        <v>172</v>
      </c>
      <c r="B14" s="54"/>
      <c r="C14" s="54" t="n">
        <f aca="false">RANK(C13,$C$13:$E$13,0)</f>
        <v>2</v>
      </c>
      <c r="D14" s="54" t="n">
        <f aca="false">RANK(D13,$C$13:$E$13,0)</f>
        <v>1</v>
      </c>
      <c r="E14" s="54" t="n">
        <f aca="false">RANK(E13,$C$13:$E$13,0)</f>
        <v>3</v>
      </c>
      <c r="F14" s="50" t="s">
        <v>16</v>
      </c>
    </row>
    <row r="15" customFormat="false" ht="25.5" hidden="false" customHeight="true" outlineLevel="0" collapsed="false">
      <c r="A15" s="55" t="s">
        <v>173</v>
      </c>
      <c r="B15" s="56"/>
      <c r="C15" s="56" t="str">
        <f aca="false">IF(C14=1,"✓ EMPFOHLEN","")</f>
        <v/>
      </c>
      <c r="D15" s="56" t="str">
        <f aca="false">IF(D14=1,"✓ EMPFOHLEN","")</f>
        <v>✓ EMPFOHLEN</v>
      </c>
      <c r="E15" s="56" t="str">
        <f aca="false">IF(E14=1,"✓ EMPFOHLEN","")</f>
        <v/>
      </c>
      <c r="F15" s="50" t="s">
        <v>174</v>
      </c>
    </row>
    <row r="16" customFormat="false" ht="25.5" hidden="false" customHeight="true" outlineLevel="0" collapsed="false">
      <c r="A16" s="48" t="s">
        <v>175</v>
      </c>
      <c r="B16" s="57" t="n">
        <f aca="false">MAX(C13:E13)</f>
        <v>9.6</v>
      </c>
      <c r="C16" s="49"/>
      <c r="D16" s="49"/>
      <c r="E16" s="49"/>
      <c r="F16" s="50" t="s">
        <v>176</v>
      </c>
    </row>
    <row r="20" customFormat="false" ht="21.75" hidden="false" customHeight="true" outlineLevel="0" collapsed="false">
      <c r="A20" s="15" t="s">
        <v>177</v>
      </c>
      <c r="B20" s="15"/>
      <c r="C20" s="15"/>
      <c r="D20" s="15"/>
      <c r="E20" s="15"/>
      <c r="F20" s="15"/>
    </row>
    <row r="21" customFormat="false" ht="19.5" hidden="false" customHeight="true" outlineLevel="0" collapsed="false">
      <c r="A21" s="58" t="s">
        <v>178</v>
      </c>
      <c r="B21" s="58"/>
      <c r="C21" s="58"/>
      <c r="D21" s="58"/>
      <c r="E21" s="58"/>
      <c r="F21" s="58"/>
    </row>
    <row r="22" customFormat="false" ht="15" hidden="false" customHeight="false" outlineLevel="0" collapsed="false">
      <c r="A22" s="6" t="s">
        <v>61</v>
      </c>
      <c r="B22" s="6" t="s">
        <v>179</v>
      </c>
      <c r="C22" s="6" t="s">
        <v>180</v>
      </c>
      <c r="D22" s="6" t="s">
        <v>181</v>
      </c>
      <c r="E22" s="6" t="s">
        <v>182</v>
      </c>
      <c r="F22" s="6" t="s">
        <v>12</v>
      </c>
    </row>
    <row r="23" customFormat="false" ht="21.75" hidden="false" customHeight="true" outlineLevel="0" collapsed="false">
      <c r="A23" s="7" t="s">
        <v>66</v>
      </c>
      <c r="B23" s="59" t="n">
        <v>40</v>
      </c>
      <c r="C23" s="60" t="n">
        <f aca="false">C5</f>
        <v>8</v>
      </c>
      <c r="D23" s="60" t="n">
        <f aca="false">D5</f>
        <v>7</v>
      </c>
      <c r="E23" s="60" t="n">
        <f aca="false">E5</f>
        <v>9</v>
      </c>
      <c r="F23" s="36" t="s">
        <v>183</v>
      </c>
    </row>
    <row r="24" customFormat="false" ht="21.75" hidden="false" customHeight="true" outlineLevel="0" collapsed="false">
      <c r="A24" s="10" t="s">
        <v>70</v>
      </c>
      <c r="B24" s="59" t="n">
        <v>20</v>
      </c>
      <c r="C24" s="61" t="n">
        <f aca="false">C6</f>
        <v>6</v>
      </c>
      <c r="D24" s="61" t="n">
        <f aca="false">D6</f>
        <v>9</v>
      </c>
      <c r="E24" s="61" t="n">
        <f aca="false">E6</f>
        <v>5</v>
      </c>
      <c r="F24" s="62" t="s">
        <v>183</v>
      </c>
    </row>
    <row r="25" customFormat="false" ht="21.75" hidden="false" customHeight="true" outlineLevel="0" collapsed="false">
      <c r="A25" s="7" t="s">
        <v>74</v>
      </c>
      <c r="B25" s="59" t="n">
        <v>20</v>
      </c>
      <c r="C25" s="60" t="n">
        <f aca="false">C7</f>
        <v>8</v>
      </c>
      <c r="D25" s="60" t="n">
        <f aca="false">D7</f>
        <v>8</v>
      </c>
      <c r="E25" s="60" t="n">
        <f aca="false">E7</f>
        <v>6</v>
      </c>
      <c r="F25" s="36" t="s">
        <v>183</v>
      </c>
    </row>
    <row r="26" customFormat="false" ht="21.75" hidden="false" customHeight="true" outlineLevel="0" collapsed="false">
      <c r="A26" s="10" t="s">
        <v>78</v>
      </c>
      <c r="B26" s="59" t="n">
        <v>10</v>
      </c>
      <c r="C26" s="61" t="n">
        <f aca="false">C8</f>
        <v>7</v>
      </c>
      <c r="D26" s="61" t="n">
        <f aca="false">D8</f>
        <v>5</v>
      </c>
      <c r="E26" s="61" t="n">
        <f aca="false">E8</f>
        <v>7</v>
      </c>
      <c r="F26" s="62" t="s">
        <v>183</v>
      </c>
    </row>
    <row r="27" customFormat="false" ht="21.75" hidden="false" customHeight="true" outlineLevel="0" collapsed="false">
      <c r="A27" s="7" t="s">
        <v>82</v>
      </c>
      <c r="B27" s="59" t="n">
        <v>10</v>
      </c>
      <c r="C27" s="60" t="n">
        <f aca="false">C9</f>
        <v>9</v>
      </c>
      <c r="D27" s="60" t="n">
        <f aca="false">D9</f>
        <v>6</v>
      </c>
      <c r="E27" s="60" t="n">
        <f aca="false">E9</f>
        <v>6</v>
      </c>
      <c r="F27" s="36" t="s">
        <v>183</v>
      </c>
    </row>
    <row r="28" customFormat="false" ht="21.75" hidden="false" customHeight="true" outlineLevel="0" collapsed="false">
      <c r="A28" s="6" t="s">
        <v>184</v>
      </c>
      <c r="B28" s="63" t="n">
        <f aca="false">SUM(B23:B27)</f>
        <v>100</v>
      </c>
    </row>
    <row r="29" customFormat="false" ht="27.75" hidden="false" customHeight="true" outlineLevel="0" collapsed="false">
      <c r="A29" s="64" t="s">
        <v>185</v>
      </c>
      <c r="C29" s="65" t="n">
        <f aca="false">SUMPRODUCT($B$23:$B$27,C23:C27)/100</f>
        <v>7.6</v>
      </c>
      <c r="D29" s="65" t="n">
        <f aca="false">SUMPRODUCT($B$23:$B$27,D23:D27)/100</f>
        <v>7.3</v>
      </c>
      <c r="E29" s="65" t="n">
        <f aca="false">SUMPRODUCT($B$23:$B$27,E23:E27)/100</f>
        <v>7.1</v>
      </c>
      <c r="F29" s="50" t="s">
        <v>186</v>
      </c>
    </row>
  </sheetData>
  <mergeCells count="4">
    <mergeCell ref="A1:F1"/>
    <mergeCell ref="A2:F2"/>
    <mergeCell ref="A20:F20"/>
    <mergeCell ref="A21:F21"/>
  </mergeCells>
  <conditionalFormatting sqref="C5:E9">
    <cfRule type="colorScale" priority="2">
      <colorScale>
        <cfvo type="num" val="0"/>
        <cfvo type="num" val="5"/>
        <cfvo type="num" val="10"/>
        <color rgb="FFFF6B6B"/>
        <color rgb="FFFFD93D"/>
        <color rgb="FF6BCB77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55"/>
    <col collapsed="false" customWidth="true" hidden="false" outlineLevel="0" max="3" min="3" style="0" width="20"/>
  </cols>
  <sheetData>
    <row r="1" customFormat="false" ht="37.5" hidden="false" customHeight="true" outlineLevel="0" collapsed="false">
      <c r="A1" s="20" t="s">
        <v>187</v>
      </c>
      <c r="B1" s="20"/>
      <c r="C1" s="20"/>
    </row>
    <row r="2" customFormat="false" ht="15.75" hidden="false" customHeight="true" outlineLevel="0" collapsed="false">
      <c r="A2" s="2" t="s">
        <v>188</v>
      </c>
      <c r="B2" s="2"/>
      <c r="C2" s="2"/>
    </row>
    <row r="5" customFormat="false" ht="21.75" hidden="false" customHeight="true" outlineLevel="0" collapsed="false">
      <c r="A5" s="66" t="s">
        <v>189</v>
      </c>
      <c r="B5" s="66"/>
      <c r="C5" s="66"/>
    </row>
    <row r="6" customFormat="false" ht="25.5" hidden="false" customHeight="true" outlineLevel="0" collapsed="false">
      <c r="A6" s="14" t="s">
        <v>190</v>
      </c>
      <c r="B6" s="67" t="s">
        <v>191</v>
      </c>
      <c r="C6" s="68"/>
    </row>
    <row r="7" customFormat="false" ht="25.5" hidden="false" customHeight="true" outlineLevel="0" collapsed="false">
      <c r="A7" s="3" t="s">
        <v>192</v>
      </c>
      <c r="B7" s="69" t="s">
        <v>193</v>
      </c>
      <c r="C7" s="70"/>
    </row>
    <row r="8" customFormat="false" ht="25.5" hidden="false" customHeight="true" outlineLevel="0" collapsed="false">
      <c r="A8" s="14" t="s">
        <v>194</v>
      </c>
      <c r="B8" s="67" t="s">
        <v>195</v>
      </c>
      <c r="C8" s="68"/>
    </row>
    <row r="9" customFormat="false" ht="25.5" hidden="false" customHeight="true" outlineLevel="0" collapsed="false">
      <c r="A9" s="3" t="s">
        <v>196</v>
      </c>
      <c r="B9" s="69" t="s">
        <v>197</v>
      </c>
      <c r="C9" s="70"/>
    </row>
    <row r="10" customFormat="false" ht="25.5" hidden="false" customHeight="true" outlineLevel="0" collapsed="false">
      <c r="A10" s="14" t="s">
        <v>198</v>
      </c>
      <c r="B10" s="67" t="s">
        <v>199</v>
      </c>
      <c r="C10" s="68"/>
    </row>
    <row r="11" customFormat="false" ht="25.5" hidden="false" customHeight="true" outlineLevel="0" collapsed="false">
      <c r="A11" s="3" t="s">
        <v>200</v>
      </c>
      <c r="B11" s="69" t="s">
        <v>201</v>
      </c>
      <c r="C11" s="70"/>
    </row>
    <row r="12" customFormat="false" ht="21.75" hidden="false" customHeight="true" outlineLevel="0" collapsed="false">
      <c r="A12" s="66" t="s">
        <v>202</v>
      </c>
      <c r="B12" s="66"/>
      <c r="C12" s="66"/>
    </row>
    <row r="13" customFormat="false" ht="25.5" hidden="false" customHeight="true" outlineLevel="0" collapsed="false">
      <c r="A13" s="14" t="s">
        <v>203</v>
      </c>
      <c r="B13" s="67" t="s">
        <v>204</v>
      </c>
      <c r="C13" s="68"/>
    </row>
    <row r="14" customFormat="false" ht="25.5" hidden="false" customHeight="true" outlineLevel="0" collapsed="false">
      <c r="A14" s="3" t="s">
        <v>205</v>
      </c>
      <c r="B14" s="69" t="s">
        <v>206</v>
      </c>
      <c r="C14" s="70"/>
    </row>
    <row r="15" customFormat="false" ht="25.5" hidden="false" customHeight="true" outlineLevel="0" collapsed="false">
      <c r="A15" s="14" t="s">
        <v>207</v>
      </c>
      <c r="B15" s="67" t="s">
        <v>208</v>
      </c>
      <c r="C15" s="68"/>
    </row>
    <row r="16" customFormat="false" ht="25.5" hidden="false" customHeight="true" outlineLevel="0" collapsed="false">
      <c r="A16" s="3" t="s">
        <v>209</v>
      </c>
      <c r="B16" s="69" t="s">
        <v>210</v>
      </c>
      <c r="C16" s="70"/>
    </row>
    <row r="17" customFormat="false" ht="25.5" hidden="false" customHeight="true" outlineLevel="0" collapsed="false">
      <c r="A17" s="14" t="s">
        <v>211</v>
      </c>
      <c r="B17" s="67" t="s">
        <v>212</v>
      </c>
      <c r="C17" s="68"/>
    </row>
    <row r="18" customFormat="false" ht="21.75" hidden="false" customHeight="true" outlineLevel="0" collapsed="false">
      <c r="A18" s="66" t="s">
        <v>213</v>
      </c>
      <c r="B18" s="66"/>
      <c r="C18" s="66"/>
    </row>
    <row r="19" customFormat="false" ht="25.5" hidden="false" customHeight="true" outlineLevel="0" collapsed="false">
      <c r="A19" s="14" t="s">
        <v>214</v>
      </c>
      <c r="B19" s="67" t="s">
        <v>215</v>
      </c>
      <c r="C19" s="68"/>
    </row>
    <row r="20" customFormat="false" ht="25.5" hidden="false" customHeight="true" outlineLevel="0" collapsed="false">
      <c r="A20" s="3" t="s">
        <v>216</v>
      </c>
      <c r="B20" s="69" t="s">
        <v>217</v>
      </c>
      <c r="C20" s="70"/>
    </row>
    <row r="21" customFormat="false" ht="25.5" hidden="false" customHeight="true" outlineLevel="0" collapsed="false">
      <c r="A21" s="14" t="s">
        <v>218</v>
      </c>
      <c r="B21" s="67" t="s">
        <v>219</v>
      </c>
      <c r="C21" s="68"/>
    </row>
    <row r="22" customFormat="false" ht="25.5" hidden="false" customHeight="true" outlineLevel="0" collapsed="false">
      <c r="A22" s="3" t="s">
        <v>220</v>
      </c>
      <c r="B22" s="69" t="s">
        <v>221</v>
      </c>
      <c r="C22" s="70"/>
    </row>
    <row r="23" customFormat="false" ht="25.5" hidden="false" customHeight="true" outlineLevel="0" collapsed="false">
      <c r="A23" s="14" t="s">
        <v>222</v>
      </c>
      <c r="B23" s="67" t="s">
        <v>223</v>
      </c>
      <c r="C23" s="68"/>
    </row>
    <row r="24" customFormat="false" ht="25.5" hidden="false" customHeight="true" outlineLevel="0" collapsed="false">
      <c r="A24" s="3" t="s">
        <v>224</v>
      </c>
      <c r="B24" s="69" t="s">
        <v>225</v>
      </c>
      <c r="C24" s="70"/>
    </row>
    <row r="25" customFormat="false" ht="25.5" hidden="false" customHeight="true" outlineLevel="0" collapsed="false">
      <c r="A25" s="14" t="s">
        <v>226</v>
      </c>
      <c r="B25" s="67" t="s">
        <v>227</v>
      </c>
      <c r="C25" s="68"/>
    </row>
    <row r="26" customFormat="false" ht="25.5" hidden="false" customHeight="true" outlineLevel="0" collapsed="false">
      <c r="A26" s="3" t="s">
        <v>228</v>
      </c>
      <c r="B26" s="69" t="s">
        <v>229</v>
      </c>
      <c r="C26" s="70"/>
    </row>
    <row r="27" customFormat="false" ht="25.5" hidden="false" customHeight="true" outlineLevel="0" collapsed="false">
      <c r="A27" s="14" t="s">
        <v>230</v>
      </c>
      <c r="B27" s="67" t="s">
        <v>231</v>
      </c>
      <c r="C27" s="68"/>
    </row>
    <row r="28" customFormat="false" ht="21.75" hidden="false" customHeight="true" outlineLevel="0" collapsed="false">
      <c r="A28" s="66" t="s">
        <v>232</v>
      </c>
      <c r="B28" s="66"/>
      <c r="C28" s="66"/>
    </row>
    <row r="29" customFormat="false" ht="25.5" hidden="false" customHeight="true" outlineLevel="0" collapsed="false">
      <c r="A29" s="14" t="s">
        <v>233</v>
      </c>
      <c r="B29" s="71" t="s">
        <v>234</v>
      </c>
      <c r="C29" s="68" t="s">
        <v>235</v>
      </c>
    </row>
    <row r="30" customFormat="false" ht="25.5" hidden="false" customHeight="true" outlineLevel="0" collapsed="false">
      <c r="A30" s="3" t="s">
        <v>6</v>
      </c>
      <c r="B30" s="72"/>
      <c r="C30" s="70" t="s">
        <v>236</v>
      </c>
    </row>
    <row r="31" customFormat="false" ht="25.5" hidden="false" customHeight="true" outlineLevel="0" collapsed="false">
      <c r="A31" s="14"/>
      <c r="B31" s="71"/>
      <c r="C31" s="68"/>
    </row>
    <row r="32" customFormat="false" ht="25.5" hidden="false" customHeight="true" outlineLevel="0" collapsed="false">
      <c r="A32" s="3"/>
      <c r="B32" s="72"/>
      <c r="C32" s="70"/>
    </row>
  </sheetData>
  <mergeCells count="6">
    <mergeCell ref="A1:C1"/>
    <mergeCell ref="A2:C2"/>
    <mergeCell ref="A5:C5"/>
    <mergeCell ref="A12:C12"/>
    <mergeCell ref="A18:C18"/>
    <mergeCell ref="A28:C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5" min="3" style="0" width="14"/>
    <col collapsed="false" customWidth="true" hidden="false" outlineLevel="0" max="6" min="6" style="0" width="30"/>
  </cols>
  <sheetData>
    <row r="1" customFormat="false" ht="39.75" hidden="false" customHeight="true" outlineLevel="0" collapsed="false">
      <c r="A1" s="1" t="s">
        <v>237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238</v>
      </c>
      <c r="B2" s="2"/>
      <c r="C2" s="2"/>
      <c r="D2" s="2"/>
      <c r="E2" s="2"/>
      <c r="F2" s="2"/>
    </row>
    <row r="4" customFormat="false" ht="19.5" hidden="false" customHeight="true" outlineLevel="0" collapsed="false">
      <c r="A4" s="73" t="s">
        <v>239</v>
      </c>
      <c r="B4" s="73"/>
      <c r="C4" s="73"/>
      <c r="D4" s="73"/>
      <c r="E4" s="73"/>
      <c r="F4" s="73"/>
    </row>
    <row r="5" customFormat="false" ht="31.5" hidden="false" customHeight="true" outlineLevel="0" collapsed="false">
      <c r="A5" s="6" t="s">
        <v>61</v>
      </c>
      <c r="B5" s="6" t="s">
        <v>62</v>
      </c>
      <c r="C5" s="6" t="s">
        <v>159</v>
      </c>
      <c r="D5" s="6" t="s">
        <v>160</v>
      </c>
      <c r="E5" s="6" t="s">
        <v>161</v>
      </c>
      <c r="F5" s="6" t="s">
        <v>20</v>
      </c>
    </row>
    <row r="6" customFormat="false" ht="25.5" hidden="false" customHeight="true" outlineLevel="0" collapsed="false">
      <c r="A6" s="7" t="s">
        <v>66</v>
      </c>
      <c r="B6" s="74" t="n">
        <v>40</v>
      </c>
      <c r="C6" s="74" t="n">
        <v>8</v>
      </c>
      <c r="D6" s="74" t="n">
        <v>7</v>
      </c>
      <c r="E6" s="74" t="n">
        <v>9</v>
      </c>
      <c r="F6" s="23" t="s">
        <v>240</v>
      </c>
    </row>
    <row r="7" customFormat="false" ht="25.5" hidden="false" customHeight="true" outlineLevel="0" collapsed="false">
      <c r="A7" s="10" t="s">
        <v>70</v>
      </c>
      <c r="B7" s="74" t="n">
        <v>20</v>
      </c>
      <c r="C7" s="74" t="n">
        <v>6</v>
      </c>
      <c r="D7" s="74" t="n">
        <v>9</v>
      </c>
      <c r="E7" s="74" t="n">
        <v>5</v>
      </c>
      <c r="F7" s="25" t="s">
        <v>241</v>
      </c>
    </row>
    <row r="8" customFormat="false" ht="25.5" hidden="false" customHeight="true" outlineLevel="0" collapsed="false">
      <c r="A8" s="7" t="s">
        <v>74</v>
      </c>
      <c r="B8" s="74" t="n">
        <v>20</v>
      </c>
      <c r="C8" s="74" t="n">
        <v>8</v>
      </c>
      <c r="D8" s="74" t="n">
        <v>8</v>
      </c>
      <c r="E8" s="74" t="n">
        <v>6</v>
      </c>
      <c r="F8" s="23" t="s">
        <v>242</v>
      </c>
    </row>
    <row r="9" customFormat="false" ht="25.5" hidden="false" customHeight="true" outlineLevel="0" collapsed="false">
      <c r="A9" s="10" t="s">
        <v>78</v>
      </c>
      <c r="B9" s="74" t="n">
        <v>10</v>
      </c>
      <c r="C9" s="74" t="n">
        <v>7</v>
      </c>
      <c r="D9" s="74" t="n">
        <v>5</v>
      </c>
      <c r="E9" s="74" t="n">
        <v>7</v>
      </c>
      <c r="F9" s="25" t="s">
        <v>243</v>
      </c>
    </row>
    <row r="10" customFormat="false" ht="25.5" hidden="false" customHeight="true" outlineLevel="0" collapsed="false">
      <c r="A10" s="7" t="s">
        <v>82</v>
      </c>
      <c r="B10" s="74" t="n">
        <v>10</v>
      </c>
      <c r="C10" s="74" t="n">
        <v>9</v>
      </c>
      <c r="D10" s="74" t="n">
        <v>6</v>
      </c>
      <c r="E10" s="74" t="n">
        <v>6</v>
      </c>
      <c r="F10" s="23" t="s">
        <v>244</v>
      </c>
    </row>
    <row r="11" customFormat="false" ht="24" hidden="false" customHeight="true" outlineLevel="0" collapsed="false">
      <c r="A11" s="10" t="s">
        <v>168</v>
      </c>
      <c r="B11" s="75" t="n">
        <f aca="false">SUM(B6:B10)</f>
        <v>100</v>
      </c>
      <c r="C11" s="10" t="str">
        <f aca="false">IF(B11=100,"✓ OK","⚠ Korrigieren!")</f>
        <v>✓ OK</v>
      </c>
      <c r="D11" s="10"/>
      <c r="E11" s="10"/>
      <c r="F11" s="10"/>
    </row>
    <row r="13" customFormat="false" ht="21.75" hidden="false" customHeight="true" outlineLevel="0" collapsed="false">
      <c r="A13" s="76" t="s">
        <v>245</v>
      </c>
      <c r="B13" s="76"/>
      <c r="C13" s="76"/>
      <c r="D13" s="76"/>
      <c r="E13" s="76"/>
      <c r="F13" s="76"/>
    </row>
    <row r="14" customFormat="false" ht="15" hidden="false" customHeight="false" outlineLevel="0" collapsed="false">
      <c r="A14" s="6"/>
      <c r="B14" s="6"/>
      <c r="C14" s="6" t="s">
        <v>9</v>
      </c>
      <c r="D14" s="6" t="s">
        <v>10</v>
      </c>
      <c r="E14" s="6" t="s">
        <v>11</v>
      </c>
      <c r="F14" s="6" t="s">
        <v>246</v>
      </c>
    </row>
    <row r="15" customFormat="false" ht="27.75" hidden="false" customHeight="true" outlineLevel="0" collapsed="false">
      <c r="A15" s="6" t="s">
        <v>170</v>
      </c>
      <c r="B15" s="6"/>
      <c r="C15" s="77" t="n">
        <f aca="false">SUMPRODUCT($B$6:$B$10,C6:C10)/B11</f>
        <v>7.6</v>
      </c>
      <c r="D15" s="77" t="n">
        <f aca="false">SUMPRODUCT($B$6:$B$10,D6:D10)/B11</f>
        <v>7.3</v>
      </c>
      <c r="E15" s="77" t="n">
        <f aca="false">SUMPRODUCT($B$6:$B$10,E6:E10)/B11</f>
        <v>7.1</v>
      </c>
      <c r="F15" s="50" t="s">
        <v>247</v>
      </c>
    </row>
    <row r="16" customFormat="false" ht="27.75" hidden="false" customHeight="true" outlineLevel="0" collapsed="false">
      <c r="A16" s="53" t="s">
        <v>248</v>
      </c>
      <c r="B16" s="53"/>
      <c r="C16" s="78" t="n">
        <f aca="false">RANK(C15,$C$15:$E$15,0)</f>
        <v>1</v>
      </c>
      <c r="D16" s="78" t="n">
        <f aca="false">RANK(D15,$C$15:$E$15,0)</f>
        <v>2</v>
      </c>
      <c r="E16" s="78" t="n">
        <f aca="false">RANK(E15,$C$15:$E$15,0)</f>
        <v>3</v>
      </c>
      <c r="F16" s="50" t="s">
        <v>16</v>
      </c>
    </row>
    <row r="17" customFormat="false" ht="27.75" hidden="false" customHeight="true" outlineLevel="0" collapsed="false">
      <c r="A17" s="55" t="s">
        <v>173</v>
      </c>
      <c r="B17" s="55"/>
      <c r="C17" s="56" t="str">
        <f aca="false">IF(C16=1,"✓ EMPFOHLEN","")</f>
        <v>✓ EMPFOHLEN</v>
      </c>
      <c r="D17" s="56" t="str">
        <f aca="false">IF(D16=1,"✓ EMPFOHLEN","")</f>
        <v/>
      </c>
      <c r="E17" s="56" t="str">
        <f aca="false">IF(E16=1,"✓ EMPFOHLEN","")</f>
        <v/>
      </c>
      <c r="F17" s="50" t="s">
        <v>249</v>
      </c>
    </row>
    <row r="18" customFormat="false" ht="27.75" hidden="false" customHeight="true" outlineLevel="0" collapsed="false">
      <c r="A18" s="48" t="s">
        <v>250</v>
      </c>
      <c r="B18" s="48"/>
      <c r="C18" s="79" t="n">
        <f aca="false">IF(B11&lt;&gt;0,SUMPRODUCT($B$6:$B$10,C6:C10)/B11,0)</f>
        <v>7.6</v>
      </c>
      <c r="D18" s="79" t="n">
        <f aca="false">IF(B11&lt;&gt;0,SUMPRODUCT($B$6:$B$10,D6:D10)/B11,0)</f>
        <v>7.3</v>
      </c>
      <c r="E18" s="79" t="n">
        <f aca="false">IF(B11&lt;&gt;0,SUMPRODUCT($B$6:$B$10,E6:E10)/B11,0)</f>
        <v>7.1</v>
      </c>
      <c r="F18" s="50" t="s">
        <v>251</v>
      </c>
    </row>
  </sheetData>
  <mergeCells count="9">
    <mergeCell ref="A1:F1"/>
    <mergeCell ref="A2:F2"/>
    <mergeCell ref="A4:F4"/>
    <mergeCell ref="C11:F11"/>
    <mergeCell ref="A13:F13"/>
    <mergeCell ref="A15:B15"/>
    <mergeCell ref="A16:B16"/>
    <mergeCell ref="A17:B17"/>
    <mergeCell ref="A18:B18"/>
  </mergeCells>
  <conditionalFormatting sqref="B11">
    <cfRule type="cellIs" priority="2" operator="equal" aboveAverage="0" equalAverage="0" bottom="0" percent="0" rank="0" text="" dxfId="0">
      <formula>100</formula>
    </cfRule>
    <cfRule type="cellIs" priority="3" operator="notEqual" aboveAverage="0" equalAverage="0" bottom="0" percent="0" rank="0" text="" dxfId="1">
      <formula>100</formula>
    </cfRule>
  </conditionalFormatting>
  <conditionalFormatting sqref="C15:E15">
    <cfRule type="colorScale" priority="4">
      <colorScale>
        <cfvo type="min" val="0"/>
        <cfvo type="max" val="0"/>
        <color rgb="FFFF9999"/>
        <color rgb="FF00CC44"/>
      </colorScale>
    </cfRule>
  </conditionalFormatting>
  <dataValidations count="2">
    <dataValidation allowBlank="false" error="Bitte Wert zwischen 0 und 10 eingeben" errorStyle="stop" errorTitle="Ungültiger Wert" operator="between" showDropDown="false" showErrorMessage="true" showInputMessage="false" sqref="C6:E10" type="decimal">
      <formula1>0</formula1>
      <formula2>10</formula2>
    </dataValidation>
    <dataValidation allowBlank="false" error="Bitte Gewichtung zwischen 0 und 100 eingeben" errorStyle="stop" errorTitle="Ungültiger Wert" operator="between" showDropDown="false" showErrorMessage="true" showInputMessage="false" sqref="B6:B10" type="whole">
      <formula1>0</formula1>
      <formula2>100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2026-03-16T06:57:22Z</dcterms:created>
  <dc:creator>openpyxl</dc:creator>
  <dc:description/>
  <dc:language>en-US</dc:language>
  <cp:lastModifiedBy/>
  <dcterms:modified xsi:type="dcterms:W3CDTF">2026-03-16T06:57:22Z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