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slagenerstattung" sheetId="1" state="visible" r:id="rId2"/>
    <sheet name="Auslagen-Rechner" sheetId="2" state="visible" r:id="rId3"/>
    <sheet name="Prozess-Übersicht" sheetId="3" state="visible" r:id="rId4"/>
    <sheet name="Monatsübersich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<sst xmlns="http://schemas.openxmlformats.org/spreadsheetml/2006/main" count="145" uniqueCount="123">
  <si>
    <t xml:space="preserve">AUSLAGENERSTATTUNG</t>
  </si>
  <si>
    <t xml:space="preserve">Spesenabrechnung · Mitarbeiterauslagen</t>
  </si>
  <si>
    <t xml:space="preserve">Mitarbeiter / Name:</t>
  </si>
  <si>
    <t xml:space="preserve">Personalnummer:</t>
  </si>
  <si>
    <t xml:space="preserve">Abteilung:</t>
  </si>
  <si>
    <t xml:space="preserve">Kostenstelle (Standard):</t>
  </si>
  <si>
    <t xml:space="preserve">Abrechnungszeitraum:</t>
  </si>
  <si>
    <t xml:space="preserve">Eingereicht am:</t>
  </si>
  <si>
    <t xml:space="preserve">IBAN:</t>
  </si>
  <si>
    <t xml:space="preserve">BIC:</t>
  </si>
  <si>
    <t xml:space="preserve">Bank:</t>
  </si>
  <si>
    <t xml:space="preserve">Kontoinhaber:</t>
  </si>
  <si>
    <t xml:space="preserve">Beleg
Nr.</t>
  </si>
  <si>
    <t xml:space="preserve">Datum</t>
  </si>
  <si>
    <t xml:space="preserve">Zweck / Beschreibung</t>
  </si>
  <si>
    <t xml:space="preserve">Kostenart</t>
  </si>
  <si>
    <t xml:space="preserve">Kostenstelle /
Projekt</t>
  </si>
  <si>
    <t xml:space="preserve">Brutto
(€)</t>
  </si>
  <si>
    <t xml:space="preserve">MwSt
Satz</t>
  </si>
  <si>
    <t xml:space="preserve">Netto
(€)</t>
  </si>
  <si>
    <t xml:space="preserve">Vorsteuer
(€)</t>
  </si>
  <si>
    <t xml:space="preserve">Projekt-
code</t>
  </si>
  <si>
    <t xml:space="preserve">Bemerkung</t>
  </si>
  <si>
    <t xml:space="preserve">Mitarbeiter zahlt</t>
  </si>
  <si>
    <t xml:space="preserve">19% / 7% / 0%</t>
  </si>
  <si>
    <t xml:space="preserve">Unternehmensaufwand</t>
  </si>
  <si>
    <t xml:space="preserve">Rueckforderung FA</t>
  </si>
  <si>
    <t xml:space="preserve">19%</t>
  </si>
  <si>
    <t xml:space="preserve">GESAMTSUMME</t>
  </si>
  <si>
    <t xml:space="preserve">Netto-Aufwand Unternehmen (nach Vorsteuerabzug)</t>
  </si>
  <si>
    <t xml:space="preserve">Datum / Unterschrift Mitarbeiter</t>
  </si>
  <si>
    <t xml:space="preserve">Datum / Unterschrift Vorgesetzter</t>
  </si>
  <si>
    <t xml:space="preserve">Buchhaltung geprüft am</t>
  </si>
  <si>
    <t xml:space="preserve">____________________________</t>
  </si>
  <si>
    <t xml:space="preserve">HINWEISE  ·  Eingabefelder (blau) ausfüllen  ·  Kein Beleg = keine Erstattung  ·  Einreichfrist: 5. des Folgemonats  ·  MwSt-Satz aus Dropdown wählen  ·  Spalten H &amp; I werden automatisch berechnet</t>
  </si>
  <si>
    <t xml:space="preserve">AUSLAGEN-RECHNER</t>
  </si>
  <si>
    <t xml:space="preserve">Brutto · Netto · Vorsteuer · Wahre Kosten</t>
  </si>
  <si>
    <t xml:space="preserve">EINGABEN</t>
  </si>
  <si>
    <t xml:space="preserve">Bruttobetrag (Belegbetrag in €)</t>
  </si>
  <si>
    <t xml:space="preserve">Umsatzsteuersatz (%)</t>
  </si>
  <si>
    <t xml:space="preserve">Interne Prozesskosten (€)</t>
  </si>
  <si>
    <t xml:space="preserve">ERGEBNISSE</t>
  </si>
  <si>
    <t xml:space="preserve">Nettobetrag (Unternehmensaufwand)</t>
  </si>
  <si>
    <t xml:space="preserve">Rückforderbare Vorsteuer (Finanzamt)</t>
  </si>
  <si>
    <t xml:space="preserve">Auszahlung an Mitarbeiter (= Brutto)</t>
  </si>
  <si>
    <t xml:space="preserve">Wahre Gesamtkosten Unternehmen
(Netto + Prozesskosten)</t>
  </si>
  <si>
    <t xml:space="preserve">FORMEL: Wahre Kosten</t>
  </si>
  <si>
    <t xml:space="preserve">C_true = B_brutto − (B_brutto × p_ust / (100 + p_ust)) + C_prozess</t>
  </si>
  <si>
    <t xml:space="preserve">C_true</t>
  </si>
  <si>
    <t xml:space="preserve">Wahre Gesamtkosten für das Unternehmen</t>
  </si>
  <si>
    <t xml:space="preserve">B_brutto</t>
  </si>
  <si>
    <t xml:space="preserve">Bruttobetrag der Auslage (= Auszahlung an Mitarbeiter)</t>
  </si>
  <si>
    <t xml:space="preserve">p_ust</t>
  </si>
  <si>
    <t xml:space="preserve">Anwendbarer Umsatzsteuersatz in % (z.B. 19)</t>
  </si>
  <si>
    <t xml:space="preserve">p_ust / (100 + p_ust)</t>
  </si>
  <si>
    <t xml:space="preserve">Faktor zur Herausrechnung der Vorsteuer</t>
  </si>
  <si>
    <t xml:space="preserve">C_prozess</t>
  </si>
  <si>
    <t xml:space="preserve">Interne Prozesskosten (Prüfung, Buchung, Überweisung)</t>
  </si>
  <si>
    <t xml:space="preserve">VERGLEICH: Mit vs. Ohne Vorsteuerabzug</t>
  </si>
  <si>
    <t xml:space="preserve">Szenario</t>
  </si>
  <si>
    <t xml:space="preserve">Brutto</t>
  </si>
  <si>
    <t xml:space="preserve">Vorsteuer</t>
  </si>
  <si>
    <t xml:space="preserve">Netto-Aufwand</t>
  </si>
  <si>
    <t xml:space="preserve">Prozesskosten</t>
  </si>
  <si>
    <t xml:space="preserve">Wahre Kosten</t>
  </si>
  <si>
    <t xml:space="preserve">Mit Vorsteuerabzug</t>
  </si>
  <si>
    <t xml:space="preserve">Ohne Vorsteuerabzug
(fehlender Beleg)</t>
  </si>
  <si>
    <t xml:space="preserve">"-"</t>
  </si>
  <si>
    <t xml:space="preserve">Ersparnis durch korrekten Vorsteuerabzug:</t>
  </si>
  <si>
    <t xml:space="preserve">PROZESS-ÜBERSICHT: AUSLAGENERSTATTUNG</t>
  </si>
  <si>
    <t xml:space="preserve">Von der Quittung bis zur Buchhaltung · Best-Practice-Workflow</t>
  </si>
  <si>
    <t xml:space="preserve">1</t>
  </si>
  <si>
    <t xml:space="preserve">Auslage</t>
  </si>
  <si>
    <t xml:space="preserve">• Originalbeleg aufbewahren
• Datum &amp; Zweck notieren
• Betrag &amp; MwSt-Satz prüfen</t>
  </si>
  <si>
    <t xml:space="preserve">Mitarbeiter bezahlt geschäftliche Kosten aus eigener Tasche</t>
  </si>
  <si>
    <t xml:space="preserve">2</t>
  </si>
  <si>
    <t xml:space="preserve">Erfassung</t>
  </si>
  <si>
    <t xml:space="preserve">• Alle Pflichtfelder ausfüllen
• Belegnummer auf Original vermerken
• Spätestens bis 5. des Folgemonats</t>
  </si>
  <si>
    <t xml:space="preserve">Eintrag in die Excel-Vorlage</t>
  </si>
  <si>
    <t xml:space="preserve">3</t>
  </si>
  <si>
    <t xml:space="preserve">Einreichung</t>
  </si>
  <si>
    <t xml:space="preserve">• Formular als PDF exportieren
• Belege scannen / fotografieren
• Per E-Mail an Buchhaltung senden</t>
  </si>
  <si>
    <t xml:space="preserve">Digital einreichen (PDF + Belege)</t>
  </si>
  <si>
    <t xml:space="preserve">4</t>
  </si>
  <si>
    <t xml:space="preserve">Prüfung</t>
  </si>
  <si>
    <t xml:space="preserve">• Sachliche Prüfung durch Vorgesetzten
• Formale Prüfung durch Buchhaltung
• GoBD-Konformität sicherstellen</t>
  </si>
  <si>
    <t xml:space="preserve">Vier-Augen-Prinzip &amp; Belegkontrolle</t>
  </si>
  <si>
    <t xml:space="preserve">5</t>
  </si>
  <si>
    <t xml:space="preserve">Auszahlung</t>
  </si>
  <si>
    <t xml:space="preserve">• Banküberweisung mit Verwendungszweck
• Im gleichen Monat wie Prüfung
• Dokumentation der Zahlung</t>
  </si>
  <si>
    <t xml:space="preserve">Erstattung an den Mitarbeiter</t>
  </si>
  <si>
    <t xml:space="preserve">6</t>
  </si>
  <si>
    <t xml:space="preserve">Buchhaltung</t>
  </si>
  <si>
    <t xml:space="preserve">• Netto &amp; Vorsteuer trennen
• Kostenstelle zuordnen
• Vorsteuer in UVA geltend machen</t>
  </si>
  <si>
    <t xml:space="preserve">Kontierung &amp; Vorsteuerabzug</t>
  </si>
  <si>
    <t xml:space="preserve">DIE 4 SÄULEN EINER SICHEREN AUSLAGENERSTATTUNG</t>
  </si>
  <si>
    <t xml:space="preserve">1  Lückenlose
Belegpflicht</t>
  </si>
  <si>
    <t xml:space="preserve">2  Zeitnahe
Abrechnung</t>
  </si>
  <si>
    <t xml:space="preserve">3  Vier-Augen-
Prinzip</t>
  </si>
  <si>
    <t xml:space="preserve">4  Saubere
Kontierung</t>
  </si>
  <si>
    <t xml:space="preserve">Originalbelege oder GoBD-konforme Scans sind zwingend für den Vorsteuerabzug erforderlich.</t>
  </si>
  <si>
    <t xml:space="preserve">Feste Fristen (z.B. monatlich bis 5.) verhindern Belegstaus und Liquiditätsverzerrungen.</t>
  </si>
  <si>
    <t xml:space="preserve">Fachliche und sachliche Freigabe durch Vorgesetzte schützt vor Missbrauch und Fehlbuchungen.</t>
  </si>
  <si>
    <t xml:space="preserve">Trennung von Netto und Steuer sowie Zuordnung zu Kostenstellen bei der Einreichung.</t>
  </si>
  <si>
    <t xml:space="preserve">MONATSÜBERSICHT · AUSLAGEN NACH KOSTENART</t>
  </si>
  <si>
    <t xml:space="preserve">Automatische Auswertung aus dem Formular-Blatt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</si>
  <si>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</si>
  <si>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</si>
  <si>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</si>
  <si>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</si>
  <si>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</si>
  <si>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</si>
  <si>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Reisekosten</t>
  </si>
  <si>
    <t xml:space="preserve">Bewirtung</t>
  </si>
  <si>
    <t xml:space="preserve">Büromaterial</t>
  </si>
  <si>
    <t xml:space="preserve">Porto / Versand</t>
  </si>
  <si>
    <t xml:space="preserve">IT / Software</t>
  </si>
  <si>
    <t xml:space="preserve">Fahrtkosten</t>
  </si>
  <si>
    <t xml:space="preserve">Übernachtung</t>
  </si>
  <si>
    <t xml:space="preserve">Konferenz / Schulung</t>
  </si>
  <si>
    <t xml:space="preserve">Werbung / Marketing</t>
  </si>
  <si>
    <t xml:space="preserve">Sonstiges</t>
  </si>
  <si>
    <t xml:space="preserve">GESAMT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</si>
</sst>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#,##0.00&quot; €&quot;;\(#,##0.00&quot; €)&quot;;\-"/>
    <numFmt numFmtId="167" formatCode="0\%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D9D9D9"/>
      <name val="Arial"/>
      <family val="0"/>
      <charset val="1"/>
    </font>
    <font>
      <sz val="11"/>
      <color rgb="FFFFFFFF"/>
      <name val="Arial"/>
      <family val="0"/>
      <charset val="1"/>
    </font>
    <font>
      <sz val="12"/>
      <color rgb="FF0000FF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i val="true"/>
      <sz val="11"/>
      <color rgb="FF1F3864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1F6AA5"/>
      </patternFill>
    </fill>
    <fill>
      <patternFill patternType="solid">
        <fgColor rgb="FFEBF3FB"/>
        <bgColor rgb="FFF2F2F2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C55A11"/>
        <bgColor rgb="FFAB4744"/>
      </patternFill>
    </fill>
    <fill>
      <patternFill patternType="solid">
        <fgColor rgb="FFFCE4D6"/>
        <bgColor rgb="FFF2F2F2"/>
      </patternFill>
    </fill>
    <fill>
      <patternFill patternType="solid">
        <fgColor rgb="FF1F6AA5"/>
        <bgColor rgb="FF2E75B6"/>
      </patternFill>
    </fill>
    <fill>
      <patternFill patternType="solid">
        <fgColor rgb="FF843C0C"/>
        <bgColor rgb="FFAB474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672A8"/>
      <rgbColor rgb="FFB8CD97"/>
      <rgbColor rgb="FF878787"/>
      <rgbColor rgb="FF93A9CE"/>
      <rgbColor rgb="FFAB4744"/>
      <rgbColor rgb="FFF2F2F2"/>
      <rgbColor rgb="FFEBF3FB"/>
      <rgbColor rgb="FF660066"/>
      <rgbColor rgb="FFDC853E"/>
      <rgbColor rgb="FF1F6AA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D09493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725990"/>
      <rgbColor rgb="FFA99BBD"/>
      <rgbColor rgb="FF1F3864"/>
      <rgbColor rgb="FF4299B0"/>
      <rgbColor rgb="FF003300"/>
      <rgbColor rgb="FF333300"/>
      <rgbColor rgb="FF843C0C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Auslagen nach Kostenart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"Reisekosten"</c:f>
              <c:strCache>
                <c:ptCount val="1"/>
                <c:pt idx="0">
                  <c:v>Reisekosten</c:v>
                </c:pt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Monatsübersicht!$C$6:$H$6</c:f>
              <c:numCache>
                <c:formatCode>General</c:formatCode>
                <c:ptCount val="6"/>
                <c:pt idx="0">
                  <c:v>450</c:v>
                </c:pt>
                <c:pt idx="1">
                  <c:v>320</c:v>
                </c:pt>
                <c:pt idx="2">
                  <c:v>210</c:v>
                </c:pt>
                <c:pt idx="3">
                  <c:v>180</c:v>
                </c:pt>
                <c:pt idx="4">
                  <c:v>290</c:v>
                </c:pt>
                <c:pt idx="5">
                  <c:v>410</c:v>
                </c:pt>
              </c:numCache>
            </c:numRef>
          </c:val>
        </c:ser>
        <c:ser>
          <c:idx val="1"/>
          <c:order val="1"/>
          <c:tx>
            <c:strRef>
              <c:f>"Bewirtung"</c:f>
              <c:strCache>
                <c:ptCount val="1"/>
                <c:pt idx="0">
                  <c:v>Bewirtung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Monatsübersicht!$C$7:$H$7</c:f>
              <c:numCache>
                <c:formatCode>General</c:formatCode>
                <c:ptCount val="6"/>
                <c:pt idx="0">
                  <c:v>180</c:v>
                </c:pt>
                <c:pt idx="1">
                  <c:v>95</c:v>
                </c:pt>
                <c:pt idx="2">
                  <c:v>240</c:v>
                </c:pt>
                <c:pt idx="3">
                  <c:v>160</c:v>
                </c:pt>
                <c:pt idx="4">
                  <c:v>120</c:v>
                </c:pt>
                <c:pt idx="5">
                  <c:v>200</c:v>
                </c:pt>
              </c:numCache>
            </c:numRef>
          </c:val>
        </c:ser>
        <c:ser>
          <c:idx val="2"/>
          <c:order val="2"/>
          <c:tx>
            <c:strRef>
              <c:f>"Büromaterial"</c:f>
              <c:strCache>
                <c:ptCount val="1"/>
                <c:pt idx="0">
                  <c:v>Büromaterial</c:v>
                </c:pt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Monatsübersicht!$C$8:$H$8</c:f>
              <c:numCache>
                <c:formatCode>General</c:formatCode>
                <c:ptCount val="6"/>
                <c:pt idx="0">
                  <c:v>65</c:v>
                </c:pt>
                <c:pt idx="1">
                  <c:v>80</c:v>
                </c:pt>
                <c:pt idx="2">
                  <c:v>45</c:v>
                </c:pt>
                <c:pt idx="3">
                  <c:v>90</c:v>
                </c:pt>
                <c:pt idx="4">
                  <c:v>75</c:v>
                </c:pt>
                <c:pt idx="5">
                  <c:v>55</c:v>
                </c:pt>
              </c:numCache>
            </c:numRef>
          </c:val>
        </c:ser>
        <c:ser>
          <c:idx val="3"/>
          <c:order val="3"/>
          <c:tx>
            <c:strRef>
              <c:f>"Porto / Versand"</c:f>
              <c:strCache>
                <c:ptCount val="1"/>
                <c:pt idx="0">
                  <c:v>Porto / Versand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Monatsübersicht!$C$9:$H$9</c:f>
              <c:numCache>
                <c:formatCode>General</c:formatCode>
                <c:ptCount val="6"/>
                <c:pt idx="0">
                  <c:v>22</c:v>
                </c:pt>
                <c:pt idx="1">
                  <c:v>18</c:v>
                </c:pt>
                <c:pt idx="2">
                  <c:v>30</c:v>
                </c:pt>
                <c:pt idx="3">
                  <c:v>15</c:v>
                </c:pt>
                <c:pt idx="4">
                  <c:v>25</c:v>
                </c:pt>
                <c:pt idx="5">
                  <c:v>20</c:v>
                </c:pt>
              </c:numCache>
            </c:numRef>
          </c:val>
        </c:ser>
        <c:ser>
          <c:idx val="4"/>
          <c:order val="4"/>
          <c:tx>
            <c:strRef>
              <c:f>"IT / Software"</c:f>
              <c:strCache>
                <c:ptCount val="1"/>
                <c:pt idx="0">
                  <c:v>IT / Software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Monatsübersicht!$C$10:$H$10</c:f>
              <c:numCache>
                <c:formatCode>General</c:formatCode>
                <c:ptCount val="6"/>
                <c:pt idx="0">
                  <c:v>350</c:v>
                </c:pt>
                <c:pt idx="2">
                  <c:v>120</c:v>
                </c:pt>
                <c:pt idx="4">
                  <c:v>450</c:v>
                </c:pt>
              </c:numCache>
            </c:numRef>
          </c:val>
        </c:ser>
        <c:ser>
          <c:idx val="5"/>
          <c:order val="5"/>
          <c:tx>
            <c:strRef>
              <c:f>"Fahrtkosten"</c:f>
              <c:strCache>
                <c:ptCount val="1"/>
                <c:pt idx="0">
                  <c:v>Fahrtkosten</c:v>
                </c:pt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Monatsübersicht!$C$11:$H$11</c:f>
              <c:numCache>
                <c:formatCode>General</c:formatCode>
                <c:ptCount val="6"/>
                <c:pt idx="0">
                  <c:v>80</c:v>
                </c:pt>
                <c:pt idx="1">
                  <c:v>95</c:v>
                </c:pt>
                <c:pt idx="2">
                  <c:v>70</c:v>
                </c:pt>
                <c:pt idx="3">
                  <c:v>88</c:v>
                </c:pt>
                <c:pt idx="4">
                  <c:v>92</c:v>
                </c:pt>
                <c:pt idx="5">
                  <c:v>76</c:v>
                </c:pt>
              </c:numCache>
            </c:numRef>
          </c:val>
        </c:ser>
        <c:ser>
          <c:idx val="6"/>
          <c:order val="6"/>
          <c:tx>
            <c:strRef>
              <c:f>"Übernachtung"</c:f>
              <c:strCache>
                <c:ptCount val="1"/>
                <c:pt idx="0">
                  <c:v>Übernachtung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Monatsübersicht!$C$12:$H$12</c:f>
              <c:numCache>
                <c:formatCode>General</c:formatCode>
                <c:ptCount val="6"/>
                <c:pt idx="0">
                  <c:v>220</c:v>
                </c:pt>
                <c:pt idx="1">
                  <c:v>180</c:v>
                </c:pt>
                <c:pt idx="3">
                  <c:v>310</c:v>
                </c:pt>
                <c:pt idx="4">
                  <c:v>145</c:v>
                </c:pt>
              </c:numCache>
            </c:numRef>
          </c:val>
        </c:ser>
        <c:ser>
          <c:idx val="7"/>
          <c:order val="7"/>
          <c:tx>
            <c:strRef>
              <c:f>"Konferenz / Schulung"</c:f>
              <c:strCache>
                <c:ptCount val="1"/>
                <c:pt idx="0">
                  <c:v>Konferenz / Schulung</c:v>
                </c:pt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Monatsübersicht!$C$13:$H$13</c:f>
              <c:numCache>
                <c:formatCode>General</c:formatCode>
                <c:ptCount val="6"/>
                <c:pt idx="1">
                  <c:v>650</c:v>
                </c:pt>
                <c:pt idx="5">
                  <c:v>380</c:v>
                </c:pt>
              </c:numCache>
            </c:numRef>
          </c:val>
        </c:ser>
        <c:ser>
          <c:idx val="8"/>
          <c:order val="8"/>
          <c:tx>
            <c:strRef>
              <c:f>"Werbung / Marketing"</c:f>
              <c:strCache>
                <c:ptCount val="1"/>
                <c:pt idx="0">
                  <c:v>Werbung / Marketing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Monatsübersicht!$C$14:$H$14</c:f>
              <c:numCache>
                <c:formatCode>General</c:formatCode>
                <c:ptCount val="6"/>
                <c:pt idx="0">
                  <c:v>45</c:v>
                </c:pt>
                <c:pt idx="1">
                  <c:v>60</c:v>
                </c:pt>
                <c:pt idx="2">
                  <c:v>30</c:v>
                </c:pt>
                <c:pt idx="3">
                  <c:v>75</c:v>
                </c:pt>
                <c:pt idx="4">
                  <c:v>55</c:v>
                </c:pt>
                <c:pt idx="5">
                  <c:v>40</c:v>
                </c:pt>
              </c:numCache>
            </c:numRef>
          </c:val>
        </c:ser>
        <c:ser>
          <c:idx val="9"/>
          <c:order val="9"/>
          <c:tx>
            <c:strRef>
              <c:f>"Sonstiges"</c:f>
              <c:strCache>
                <c:ptCount val="1"/>
                <c:pt idx="0">
                  <c:v>Sonstiges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Monatsübersicht!$C$5:$H$5</c:f>
              <c:multiLvlStrCache>
                <c:ptCount val="1"/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Monatsübersicht!$C$15:$H$15</c:f>
              <c:numCache>
                <c:formatCode>General</c:formatCode>
                <c:ptCount val="6"/>
                <c:pt idx="0">
                  <c:v>30</c:v>
                </c:pt>
                <c:pt idx="1">
                  <c:v>25</c:v>
                </c:pt>
                <c:pt idx="2">
                  <c:v>55</c:v>
                </c:pt>
                <c:pt idx="3">
                  <c:v>40</c:v>
                </c:pt>
                <c:pt idx="4">
                  <c:v>35</c:v>
                </c:pt>
                <c:pt idx="5">
                  <c:v>60</c:v>
                </c:pt>
              </c:numCache>
            </c:numRef>
          </c:val>
        </c:ser>
        <c:gapWidth val="150"/>
        <c:overlap val="100"/>
        <c:axId val="89628389"/>
        <c:axId val="89665433"/>
      </c:barChart>
      <c:catAx>
        <c:axId val="896283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665433"/>
        <c:crosses val="autoZero"/>
        <c:auto val="1"/>
        <c:lblAlgn val="ctr"/>
        <c:lblOffset val="100"/>
        <c:noMultiLvlLbl val="0"/>
      </c:catAx>
      <c:valAx>
        <c:axId val="896654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\(#,##0.00&quot; €)&quot;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62838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0</xdr:rowOff>
    </xdr:from>
    <xdr:to>
      <xdr:col>5</xdr:col>
      <xdr:colOff>78120</xdr:colOff>
      <xdr:row>39</xdr:row>
      <xdr:rowOff>127800</xdr:rowOff>
    </xdr:to>
    <xdr:graphicFrame>
      <xdr:nvGraphicFramePr>
        <xdr:cNvPr id="0" name="Chart 1"/>
        <xdr:cNvGraphicFramePr/>
      </xdr:nvGraphicFramePr>
      <xdr:xfrm>
        <a:off x="266760" y="4219560"/>
        <a:ext cx="6478920" cy="431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3"/>
    <col collapsed="false" customWidth="true" hidden="false" outlineLevel="0" max="3" min="3" style="1" width="28"/>
    <col collapsed="false" customWidth="true" hidden="false" outlineLevel="0" max="4" min="4" style="1" width="16"/>
    <col collapsed="false" customWidth="true" hidden="false" outlineLevel="0" max="5" min="5" style="1" width="14"/>
    <col collapsed="false" customWidth="true" hidden="false" outlineLevel="0" max="9" min="6" style="1" width="12"/>
    <col collapsed="false" customWidth="true" hidden="false" outlineLevel="0" max="10" min="10" style="1" width="14"/>
    <col collapsed="false" customWidth="true" hidden="false" outlineLevel="0" max="11" min="11" style="1" width="15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7.5" hidden="false" customHeight="true" outlineLevel="0" collapsed="false"/>
    <row r="5" customFormat="false" ht="7.5" hidden="false" customHeight="true" outlineLevel="0" collapsed="false"/>
    <row r="6" customFormat="false" ht="21.75" hidden="false" customHeight="true" outlineLevel="0" collapsed="false">
      <c r="A6" s="4" t="s">
        <v>2</v>
      </c>
      <c r="B6" s="4"/>
      <c r="C6" s="5"/>
      <c r="D6" s="5"/>
      <c r="E6" s="4" t="s">
        <v>3</v>
      </c>
      <c r="F6" s="4"/>
      <c r="G6" s="5"/>
      <c r="H6" s="5"/>
    </row>
    <row r="7" customFormat="false" ht="21.75" hidden="false" customHeight="true" outlineLevel="0" collapsed="false">
      <c r="A7" s="4" t="s">
        <v>4</v>
      </c>
      <c r="B7" s="4"/>
      <c r="C7" s="5"/>
      <c r="D7" s="5"/>
      <c r="E7" s="4" t="s">
        <v>5</v>
      </c>
      <c r="F7" s="4"/>
      <c r="G7" s="5"/>
      <c r="H7" s="5"/>
    </row>
    <row r="8" customFormat="false" ht="21.75" hidden="false" customHeight="true" outlineLevel="0" collapsed="false">
      <c r="A8" s="4" t="s">
        <v>6</v>
      </c>
      <c r="B8" s="4"/>
      <c r="C8" s="5"/>
      <c r="D8" s="5"/>
      <c r="E8" s="4" t="s">
        <v>7</v>
      </c>
      <c r="F8" s="4"/>
      <c r="G8" s="5"/>
      <c r="H8" s="5"/>
    </row>
    <row r="9" customFormat="false" ht="21.75" hidden="false" customHeight="true" outlineLevel="0" collapsed="false">
      <c r="A9" s="4" t="s">
        <v>8</v>
      </c>
      <c r="B9" s="4"/>
      <c r="C9" s="5"/>
      <c r="D9" s="5"/>
      <c r="E9" s="5"/>
      <c r="F9" s="5"/>
      <c r="G9" s="4" t="s">
        <v>9</v>
      </c>
      <c r="H9" s="4"/>
      <c r="I9" s="5"/>
      <c r="J9" s="5"/>
      <c r="K9" s="5"/>
    </row>
    <row r="10" customFormat="false" ht="21.75" hidden="false" customHeight="true" outlineLevel="0" collapsed="false">
      <c r="A10" s="4" t="s">
        <v>10</v>
      </c>
      <c r="B10" s="4"/>
      <c r="C10" s="5"/>
      <c r="D10" s="5"/>
      <c r="E10" s="5"/>
      <c r="F10" s="5"/>
      <c r="G10" s="4" t="s">
        <v>11</v>
      </c>
      <c r="H10" s="4"/>
      <c r="I10" s="5"/>
      <c r="J10" s="5"/>
      <c r="K10" s="5"/>
    </row>
    <row r="11" customFormat="false" ht="7.5" hidden="false" customHeight="true" outlineLevel="0" collapsed="false"/>
    <row r="12" customFormat="false" ht="30" hidden="false" customHeight="true" outlineLevel="0" collapsed="false">
      <c r="A12" s="6" t="s">
        <v>12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19</v>
      </c>
      <c r="I12" s="6" t="s">
        <v>20</v>
      </c>
      <c r="J12" s="6" t="s">
        <v>21</v>
      </c>
      <c r="K12" s="6" t="s">
        <v>22</v>
      </c>
    </row>
    <row r="13" customFormat="false" ht="19.5" hidden="false" customHeight="true" outlineLevel="0" collapsed="false">
      <c r="A13" s="7"/>
      <c r="B13" s="7"/>
      <c r="C13" s="7"/>
      <c r="D13" s="7"/>
      <c r="E13" s="7"/>
      <c r="F13" s="8" t="s">
        <v>23</v>
      </c>
      <c r="G13" s="8" t="s">
        <v>24</v>
      </c>
      <c r="H13" s="8" t="s">
        <v>25</v>
      </c>
      <c r="I13" s="8" t="s">
        <v>26</v>
      </c>
      <c r="J13" s="7"/>
      <c r="K13" s="7"/>
    </row>
    <row r="14" customFormat="false" ht="19.5" hidden="false" customHeight="true" outlineLevel="0" collapsed="false">
      <c r="A14" s="9" t="n">
        <v>1</v>
      </c>
      <c r="B14" s="10"/>
      <c r="C14" s="11"/>
      <c r="D14" s="12"/>
      <c r="E14" s="13"/>
      <c r="F14" s="14"/>
      <c r="G14" s="15" t="s">
        <v>27</v>
      </c>
      <c r="H14" s="16" t="str">
        <f aca="false">IF(F14="","",IF(G14="0%",F14,F14/(1+VALUE(LEFT(G14,LEN(G14)-1))/100)))</f>
        <v/>
      </c>
      <c r="I14" s="16" t="str">
        <f aca="false">IF(F14="","",F14-H14)</f>
        <v/>
      </c>
      <c r="J14" s="13"/>
      <c r="K14" s="11"/>
    </row>
    <row r="15" customFormat="false" ht="19.5" hidden="false" customHeight="true" outlineLevel="0" collapsed="false">
      <c r="A15" s="9" t="n">
        <v>2</v>
      </c>
      <c r="B15" s="17"/>
      <c r="C15" s="18"/>
      <c r="D15" s="19"/>
      <c r="E15" s="20"/>
      <c r="F15" s="14"/>
      <c r="G15" s="15" t="s">
        <v>27</v>
      </c>
      <c r="H15" s="21" t="str">
        <f aca="false">IF(F15="","",IF(G15="0%",F15,F15/(1+VALUE(LEFT(G15,LEN(G15)-1))/100)))</f>
        <v/>
      </c>
      <c r="I15" s="21" t="str">
        <f aca="false">IF(F15="","",F15-H15)</f>
        <v/>
      </c>
      <c r="J15" s="20"/>
      <c r="K15" s="18"/>
    </row>
    <row r="16" customFormat="false" ht="19.5" hidden="false" customHeight="true" outlineLevel="0" collapsed="false">
      <c r="A16" s="9" t="n">
        <v>3</v>
      </c>
      <c r="B16" s="10"/>
      <c r="C16" s="11"/>
      <c r="D16" s="12"/>
      <c r="E16" s="13"/>
      <c r="F16" s="14"/>
      <c r="G16" s="15" t="s">
        <v>27</v>
      </c>
      <c r="H16" s="16" t="str">
        <f aca="false">IF(F16="","",IF(G16="0%",F16,F16/(1+VALUE(LEFT(G16,LEN(G16)-1))/100)))</f>
        <v/>
      </c>
      <c r="I16" s="16" t="str">
        <f aca="false">IF(F16="","",F16-H16)</f>
        <v/>
      </c>
      <c r="J16" s="13"/>
      <c r="K16" s="11"/>
    </row>
    <row r="17" customFormat="false" ht="19.5" hidden="false" customHeight="true" outlineLevel="0" collapsed="false">
      <c r="A17" s="9" t="n">
        <v>4</v>
      </c>
      <c r="B17" s="17"/>
      <c r="C17" s="18"/>
      <c r="D17" s="19"/>
      <c r="E17" s="20"/>
      <c r="F17" s="14"/>
      <c r="G17" s="15" t="s">
        <v>27</v>
      </c>
      <c r="H17" s="21" t="str">
        <f aca="false">IF(F17="","",IF(G17="0%",F17,F17/(1+VALUE(LEFT(G17,LEN(G17)-1))/100)))</f>
        <v/>
      </c>
      <c r="I17" s="21" t="str">
        <f aca="false">IF(F17="","",F17-H17)</f>
        <v/>
      </c>
      <c r="J17" s="20"/>
      <c r="K17" s="18"/>
    </row>
    <row r="18" customFormat="false" ht="19.5" hidden="false" customHeight="true" outlineLevel="0" collapsed="false">
      <c r="A18" s="9" t="n">
        <v>5</v>
      </c>
      <c r="B18" s="10"/>
      <c r="C18" s="11"/>
      <c r="D18" s="12"/>
      <c r="E18" s="13"/>
      <c r="F18" s="14"/>
      <c r="G18" s="15" t="s">
        <v>27</v>
      </c>
      <c r="H18" s="16" t="str">
        <f aca="false">IF(F18="","",IF(G18="0%",F18,F18/(1+VALUE(LEFT(G18,LEN(G18)-1))/100)))</f>
        <v/>
      </c>
      <c r="I18" s="16" t="str">
        <f aca="false">IF(F18="","",F18-H18)</f>
        <v/>
      </c>
      <c r="J18" s="13"/>
      <c r="K18" s="11"/>
    </row>
    <row r="19" customFormat="false" ht="19.5" hidden="false" customHeight="true" outlineLevel="0" collapsed="false">
      <c r="A19" s="9" t="n">
        <v>6</v>
      </c>
      <c r="B19" s="17"/>
      <c r="C19" s="18"/>
      <c r="D19" s="19"/>
      <c r="E19" s="20"/>
      <c r="F19" s="14"/>
      <c r="G19" s="15" t="s">
        <v>27</v>
      </c>
      <c r="H19" s="21" t="str">
        <f aca="false">IF(F19="","",IF(G19="0%",F19,F19/(1+VALUE(LEFT(G19,LEN(G19)-1))/100)))</f>
        <v/>
      </c>
      <c r="I19" s="21" t="str">
        <f aca="false">IF(F19="","",F19-H19)</f>
        <v/>
      </c>
      <c r="J19" s="20"/>
      <c r="K19" s="18"/>
    </row>
    <row r="20" customFormat="false" ht="19.5" hidden="false" customHeight="true" outlineLevel="0" collapsed="false">
      <c r="A20" s="9" t="n">
        <v>7</v>
      </c>
      <c r="B20" s="10"/>
      <c r="C20" s="11"/>
      <c r="D20" s="12"/>
      <c r="E20" s="13"/>
      <c r="F20" s="14"/>
      <c r="G20" s="15" t="s">
        <v>27</v>
      </c>
      <c r="H20" s="16" t="str">
        <f aca="false">IF(F20="","",IF(G20="0%",F20,F20/(1+VALUE(LEFT(G20,LEN(G20)-1))/100)))</f>
        <v/>
      </c>
      <c r="I20" s="16" t="str">
        <f aca="false">IF(F20="","",F20-H20)</f>
        <v/>
      </c>
      <c r="J20" s="13"/>
      <c r="K20" s="11"/>
    </row>
    <row r="21" customFormat="false" ht="19.5" hidden="false" customHeight="true" outlineLevel="0" collapsed="false">
      <c r="A21" s="9" t="n">
        <v>8</v>
      </c>
      <c r="B21" s="17"/>
      <c r="C21" s="18"/>
      <c r="D21" s="19"/>
      <c r="E21" s="20"/>
      <c r="F21" s="14"/>
      <c r="G21" s="15" t="s">
        <v>27</v>
      </c>
      <c r="H21" s="21" t="str">
        <f aca="false">IF(F21="","",IF(G21="0%",F21,F21/(1+VALUE(LEFT(G21,LEN(G21)-1))/100)))</f>
        <v/>
      </c>
      <c r="I21" s="21" t="str">
        <f aca="false">IF(F21="","",F21-H21)</f>
        <v/>
      </c>
      <c r="J21" s="20"/>
      <c r="K21" s="18"/>
    </row>
    <row r="22" customFormat="false" ht="19.5" hidden="false" customHeight="true" outlineLevel="0" collapsed="false">
      <c r="A22" s="9" t="n">
        <v>9</v>
      </c>
      <c r="B22" s="10"/>
      <c r="C22" s="11"/>
      <c r="D22" s="12"/>
      <c r="E22" s="13"/>
      <c r="F22" s="14"/>
      <c r="G22" s="15" t="s">
        <v>27</v>
      </c>
      <c r="H22" s="16" t="str">
        <f aca="false">IF(F22="","",IF(G22="0%",F22,F22/(1+VALUE(LEFT(G22,LEN(G22)-1))/100)))</f>
        <v/>
      </c>
      <c r="I22" s="16" t="str">
        <f aca="false">IF(F22="","",F22-H22)</f>
        <v/>
      </c>
      <c r="J22" s="13"/>
      <c r="K22" s="11"/>
    </row>
    <row r="23" customFormat="false" ht="19.5" hidden="false" customHeight="true" outlineLevel="0" collapsed="false">
      <c r="A23" s="9" t="n">
        <v>10</v>
      </c>
      <c r="B23" s="17"/>
      <c r="C23" s="18"/>
      <c r="D23" s="19"/>
      <c r="E23" s="20"/>
      <c r="F23" s="14"/>
      <c r="G23" s="15" t="s">
        <v>27</v>
      </c>
      <c r="H23" s="21" t="str">
        <f aca="false">IF(F23="","",IF(G23="0%",F23,F23/(1+VALUE(LEFT(G23,LEN(G23)-1))/100)))</f>
        <v/>
      </c>
      <c r="I23" s="21" t="str">
        <f aca="false">IF(F23="","",F23-H23)</f>
        <v/>
      </c>
      <c r="J23" s="20"/>
      <c r="K23" s="18"/>
    </row>
    <row r="24" customFormat="false" ht="19.5" hidden="false" customHeight="true" outlineLevel="0" collapsed="false">
      <c r="A24" s="9" t="n">
        <v>11</v>
      </c>
      <c r="B24" s="10"/>
      <c r="C24" s="11"/>
      <c r="D24" s="12"/>
      <c r="E24" s="13"/>
      <c r="F24" s="14"/>
      <c r="G24" s="15" t="s">
        <v>27</v>
      </c>
      <c r="H24" s="16" t="str">
        <f aca="false">IF(F24="","",IF(G24="0%",F24,F24/(1+VALUE(LEFT(G24,LEN(G24)-1))/100)))</f>
        <v/>
      </c>
      <c r="I24" s="16" t="str">
        <f aca="false">IF(F24="","",F24-H24)</f>
        <v/>
      </c>
      <c r="J24" s="13"/>
      <c r="K24" s="11"/>
    </row>
    <row r="25" customFormat="false" ht="19.5" hidden="false" customHeight="true" outlineLevel="0" collapsed="false">
      <c r="A25" s="9" t="n">
        <v>12</v>
      </c>
      <c r="B25" s="17"/>
      <c r="C25" s="18"/>
      <c r="D25" s="19"/>
      <c r="E25" s="20"/>
      <c r="F25" s="14"/>
      <c r="G25" s="15" t="s">
        <v>27</v>
      </c>
      <c r="H25" s="21" t="str">
        <f aca="false">IF(F25="","",IF(G25="0%",F25,F25/(1+VALUE(LEFT(G25,LEN(G25)-1))/100)))</f>
        <v/>
      </c>
      <c r="I25" s="21" t="str">
        <f aca="false">IF(F25="","",F25-H25)</f>
        <v/>
      </c>
      <c r="J25" s="20"/>
      <c r="K25" s="18"/>
    </row>
    <row r="26" customFormat="false" ht="19.5" hidden="false" customHeight="true" outlineLevel="0" collapsed="false">
      <c r="A26" s="9" t="n">
        <v>13</v>
      </c>
      <c r="B26" s="10"/>
      <c r="C26" s="11"/>
      <c r="D26" s="12"/>
      <c r="E26" s="13"/>
      <c r="F26" s="14"/>
      <c r="G26" s="15" t="s">
        <v>27</v>
      </c>
      <c r="H26" s="16" t="str">
        <f aca="false">IF(F26="","",IF(G26="0%",F26,F26/(1+VALUE(LEFT(G26,LEN(G26)-1))/100)))</f>
        <v/>
      </c>
      <c r="I26" s="16" t="str">
        <f aca="false">IF(F26="","",F26-H26)</f>
        <v/>
      </c>
      <c r="J26" s="13"/>
      <c r="K26" s="11"/>
    </row>
    <row r="27" customFormat="false" ht="19.5" hidden="false" customHeight="true" outlineLevel="0" collapsed="false">
      <c r="A27" s="9" t="n">
        <v>14</v>
      </c>
      <c r="B27" s="17"/>
      <c r="C27" s="18"/>
      <c r="D27" s="19"/>
      <c r="E27" s="20"/>
      <c r="F27" s="14"/>
      <c r="G27" s="15" t="s">
        <v>27</v>
      </c>
      <c r="H27" s="21" t="str">
        <f aca="false">IF(F27="","",IF(G27="0%",F27,F27/(1+VALUE(LEFT(G27,LEN(G27)-1))/100)))</f>
        <v/>
      </c>
      <c r="I27" s="21" t="str">
        <f aca="false">IF(F27="","",F27-H27)</f>
        <v/>
      </c>
      <c r="J27" s="20"/>
      <c r="K27" s="18"/>
    </row>
    <row r="28" customFormat="false" ht="19.5" hidden="false" customHeight="true" outlineLevel="0" collapsed="false">
      <c r="A28" s="9" t="n">
        <v>15</v>
      </c>
      <c r="B28" s="10"/>
      <c r="C28" s="11"/>
      <c r="D28" s="12"/>
      <c r="E28" s="13"/>
      <c r="F28" s="14"/>
      <c r="G28" s="15" t="s">
        <v>27</v>
      </c>
      <c r="H28" s="16" t="str">
        <f aca="false">IF(F28="","",IF(G28="0%",F28,F28/(1+VALUE(LEFT(G28,LEN(G28)-1))/100)))</f>
        <v/>
      </c>
      <c r="I28" s="16" t="str">
        <f aca="false">IF(F28="","",F28-H28)</f>
        <v/>
      </c>
      <c r="J28" s="13"/>
      <c r="K28" s="11"/>
    </row>
    <row r="29" customFormat="false" ht="19.5" hidden="false" customHeight="true" outlineLevel="0" collapsed="false">
      <c r="A29" s="9" t="n">
        <v>16</v>
      </c>
      <c r="B29" s="17"/>
      <c r="C29" s="18"/>
      <c r="D29" s="19"/>
      <c r="E29" s="20"/>
      <c r="F29" s="14"/>
      <c r="G29" s="15" t="s">
        <v>27</v>
      </c>
      <c r="H29" s="21" t="str">
        <f aca="false">IF(F29="","",IF(G29="0%",F29,F29/(1+VALUE(LEFT(G29,LEN(G29)-1))/100)))</f>
        <v/>
      </c>
      <c r="I29" s="21" t="str">
        <f aca="false">IF(F29="","",F29-H29)</f>
        <v/>
      </c>
      <c r="J29" s="20"/>
      <c r="K29" s="18"/>
    </row>
    <row r="30" customFormat="false" ht="19.5" hidden="false" customHeight="true" outlineLevel="0" collapsed="false">
      <c r="A30" s="9" t="n">
        <v>17</v>
      </c>
      <c r="B30" s="10"/>
      <c r="C30" s="11"/>
      <c r="D30" s="12"/>
      <c r="E30" s="13"/>
      <c r="F30" s="14"/>
      <c r="G30" s="15" t="s">
        <v>27</v>
      </c>
      <c r="H30" s="16" t="str">
        <f aca="false">IF(F30="","",IF(G30="0%",F30,F30/(1+VALUE(LEFT(G30,LEN(G30)-1))/100)))</f>
        <v/>
      </c>
      <c r="I30" s="16" t="str">
        <f aca="false">IF(F30="","",F30-H30)</f>
        <v/>
      </c>
      <c r="J30" s="13"/>
      <c r="K30" s="11"/>
    </row>
    <row r="31" customFormat="false" ht="19.5" hidden="false" customHeight="true" outlineLevel="0" collapsed="false">
      <c r="A31" s="9" t="n">
        <v>18</v>
      </c>
      <c r="B31" s="17"/>
      <c r="C31" s="18"/>
      <c r="D31" s="19"/>
      <c r="E31" s="20"/>
      <c r="F31" s="14"/>
      <c r="G31" s="15" t="s">
        <v>27</v>
      </c>
      <c r="H31" s="21" t="str">
        <f aca="false">IF(F31="","",IF(G31="0%",F31,F31/(1+VALUE(LEFT(G31,LEN(G31)-1))/100)))</f>
        <v/>
      </c>
      <c r="I31" s="21" t="str">
        <f aca="false">IF(F31="","",F31-H31)</f>
        <v/>
      </c>
      <c r="J31" s="20"/>
      <c r="K31" s="18"/>
    </row>
    <row r="32" customFormat="false" ht="19.5" hidden="false" customHeight="true" outlineLevel="0" collapsed="false">
      <c r="A32" s="9" t="n">
        <v>19</v>
      </c>
      <c r="B32" s="10"/>
      <c r="C32" s="11"/>
      <c r="D32" s="12"/>
      <c r="E32" s="13"/>
      <c r="F32" s="14"/>
      <c r="G32" s="15" t="s">
        <v>27</v>
      </c>
      <c r="H32" s="16" t="str">
        <f aca="false">IF(F32="","",IF(G32="0%",F32,F32/(1+VALUE(LEFT(G32,LEN(G32)-1))/100)))</f>
        <v/>
      </c>
      <c r="I32" s="16" t="str">
        <f aca="false">IF(F32="","",F32-H32)</f>
        <v/>
      </c>
      <c r="J32" s="13"/>
      <c r="K32" s="11"/>
    </row>
    <row r="33" customFormat="false" ht="19.5" hidden="false" customHeight="true" outlineLevel="0" collapsed="false">
      <c r="A33" s="9" t="n">
        <v>20</v>
      </c>
      <c r="B33" s="17"/>
      <c r="C33" s="18"/>
      <c r="D33" s="19"/>
      <c r="E33" s="20"/>
      <c r="F33" s="14"/>
      <c r="G33" s="15" t="s">
        <v>27</v>
      </c>
      <c r="H33" s="21" t="str">
        <f aca="false">IF(F33="","",IF(G33="0%",F33,F33/(1+VALUE(LEFT(G33,LEN(G33)-1))/100)))</f>
        <v/>
      </c>
      <c r="I33" s="21" t="str">
        <f aca="false">IF(F33="","",F33-H33)</f>
        <v/>
      </c>
      <c r="J33" s="20"/>
      <c r="K33" s="18"/>
    </row>
    <row r="34" customFormat="false" ht="24" hidden="false" customHeight="true" outlineLevel="0" collapsed="false">
      <c r="A34" s="22" t="s">
        <v>28</v>
      </c>
      <c r="B34" s="22"/>
      <c r="C34" s="22"/>
      <c r="D34" s="22"/>
      <c r="E34" s="22"/>
      <c r="F34" s="23" t="n">
        <f aca="false">SUM(F14:F33)</f>
        <v>0</v>
      </c>
      <c r="G34" s="24"/>
      <c r="H34" s="23" t="n">
        <f aca="false">SUM(H14:H33)</f>
        <v>0</v>
      </c>
      <c r="I34" s="23" t="n">
        <f aca="false">SUM(I14:I33)</f>
        <v>0</v>
      </c>
      <c r="J34" s="24"/>
      <c r="K34" s="24"/>
    </row>
    <row r="35" customFormat="false" ht="21.75" hidden="false" customHeight="true" outlineLevel="0" collapsed="false">
      <c r="A35" s="25" t="s">
        <v>29</v>
      </c>
      <c r="B35" s="25"/>
      <c r="C35" s="25"/>
      <c r="D35" s="25"/>
      <c r="E35" s="25"/>
      <c r="F35" s="26" t="n">
        <f aca="false">F34-I34</f>
        <v>0</v>
      </c>
      <c r="G35" s="27"/>
      <c r="H35" s="27"/>
      <c r="I35" s="27"/>
      <c r="J35" s="27"/>
      <c r="K35" s="27"/>
    </row>
    <row r="37" customFormat="false" ht="13.5" hidden="false" customHeight="true" outlineLevel="0" collapsed="false">
      <c r="A37" s="28" t="s">
        <v>30</v>
      </c>
      <c r="B37" s="28"/>
      <c r="C37" s="28"/>
      <c r="D37" s="28"/>
      <c r="E37" s="28"/>
      <c r="F37" s="28" t="s">
        <v>31</v>
      </c>
      <c r="G37" s="28"/>
      <c r="H37" s="28"/>
      <c r="I37" s="28" t="s">
        <v>32</v>
      </c>
      <c r="J37" s="28"/>
      <c r="K37" s="28"/>
    </row>
    <row r="38" customFormat="false" ht="27.75" hidden="false" customHeight="true" outlineLevel="0" collapsed="false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customFormat="false" ht="15.75" hidden="false" customHeight="true" outlineLevel="0" collapsed="false">
      <c r="A39" s="30" t="s">
        <v>33</v>
      </c>
      <c r="B39" s="30"/>
      <c r="C39" s="30"/>
      <c r="D39" s="30"/>
      <c r="E39" s="30"/>
      <c r="F39" s="30" t="s">
        <v>33</v>
      </c>
      <c r="G39" s="30"/>
      <c r="H39" s="30"/>
      <c r="I39" s="30" t="s">
        <v>33</v>
      </c>
      <c r="J39" s="30"/>
      <c r="K39" s="30"/>
    </row>
    <row r="42" customFormat="false" ht="13.5" hidden="false" customHeight="true" outlineLevel="0" collapsed="false">
      <c r="A42" s="31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</sheetData>
  <mergeCells count="34">
    <mergeCell ref="A2:K2"/>
    <mergeCell ref="A3:K3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F9"/>
    <mergeCell ref="G9:H9"/>
    <mergeCell ref="I9:K9"/>
    <mergeCell ref="A10:B10"/>
    <mergeCell ref="C10:F10"/>
    <mergeCell ref="G10:H10"/>
    <mergeCell ref="I10:K10"/>
    <mergeCell ref="A34:E34"/>
    <mergeCell ref="A35:E35"/>
    <mergeCell ref="A37:E37"/>
    <mergeCell ref="F37:H37"/>
    <mergeCell ref="I37:K37"/>
    <mergeCell ref="A38:E38"/>
    <mergeCell ref="F38:H38"/>
    <mergeCell ref="I38:K38"/>
    <mergeCell ref="A39:E39"/>
    <mergeCell ref="F39:H39"/>
    <mergeCell ref="I39:K39"/>
    <mergeCell ref="A42:K42"/>
  </mergeCells>
  <dataValidations count="2">
    <dataValidation allowBlank="true" error="Bitte wählen Sie eine Kostenart aus der Liste." errorStyle="stop" errorTitle="Ungültige Eingabe" operator="between" showDropDown="false" showErrorMessage="true" showInputMessage="false" sqref="D14:D33" type="list">
      <formula1>"Reisekosten,Bewirtung,Büromaterial,Porto / Versand,IT / Software,Fahrtkosten,Übernachtung,Konferenz / Schulung,Werbung / Marketing,Sonstiges"</formula1>
      <formula2>0</formula2>
    </dataValidation>
    <dataValidation allowBlank="true" error="Bitte 19%, 7% oder 0% wählen." errorStyle="stop" errorTitle="Ungültiger Steuersatz" operator="between" showDropDown="false" showErrorMessage="true" showInputMessage="false" sqref="G14:G33" type="list">
      <formula1>"19%,7%,0%"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3" min="3" style="1" width="20"/>
    <col collapsed="false" customWidth="true" hidden="false" outlineLevel="0" max="4" min="4" style="1" width="3"/>
    <col collapsed="false" customWidth="true" hidden="false" outlineLevel="0" max="5" min="5" style="1" width="36"/>
    <col collapsed="false" customWidth="true" hidden="false" outlineLevel="0" max="6" min="6" style="1" width="20"/>
    <col collapsed="false" customWidth="true" hidden="false" outlineLevel="0" max="7" min="7" style="1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2" t="s">
        <v>35</v>
      </c>
      <c r="C2" s="2"/>
      <c r="D2" s="2"/>
      <c r="E2" s="2"/>
      <c r="F2" s="2"/>
    </row>
    <row r="3" customFormat="false" ht="19.5" hidden="false" customHeight="true" outlineLevel="0" collapsed="false">
      <c r="B3" s="3" t="s">
        <v>36</v>
      </c>
      <c r="C3" s="3"/>
      <c r="D3" s="3"/>
      <c r="E3" s="3"/>
      <c r="F3" s="3"/>
    </row>
    <row r="4" customFormat="false" ht="7.5" hidden="false" customHeight="true" outlineLevel="0" collapsed="false"/>
    <row r="5" customFormat="false" ht="25.5" hidden="false" customHeight="true" outlineLevel="0" collapsed="false">
      <c r="B5" s="32" t="s">
        <v>37</v>
      </c>
      <c r="C5" s="32"/>
    </row>
    <row r="6" customFormat="false" ht="25.5" hidden="false" customHeight="true" outlineLevel="0" collapsed="false">
      <c r="B6" s="33" t="s">
        <v>38</v>
      </c>
      <c r="C6" s="34" t="n">
        <v>119</v>
      </c>
    </row>
    <row r="7" customFormat="false" ht="6" hidden="false" customHeight="true" outlineLevel="0" collapsed="false"/>
    <row r="8" customFormat="false" ht="25.5" hidden="false" customHeight="true" outlineLevel="0" collapsed="false">
      <c r="B8" s="33" t="s">
        <v>39</v>
      </c>
      <c r="C8" s="35" t="n">
        <v>19</v>
      </c>
    </row>
    <row r="9" customFormat="false" ht="6" hidden="false" customHeight="true" outlineLevel="0" collapsed="false"/>
    <row r="10" customFormat="false" ht="25.5" hidden="false" customHeight="true" outlineLevel="0" collapsed="false">
      <c r="B10" s="33" t="s">
        <v>40</v>
      </c>
      <c r="C10" s="34" t="n">
        <v>20</v>
      </c>
    </row>
    <row r="11" customFormat="false" ht="6" hidden="false" customHeight="true" outlineLevel="0" collapsed="false"/>
    <row r="12" customFormat="false" ht="13.5" hidden="false" customHeight="true" outlineLevel="0" collapsed="false">
      <c r="B12" s="32" t="s">
        <v>41</v>
      </c>
      <c r="C12" s="32"/>
    </row>
    <row r="13" customFormat="false" ht="25.5" hidden="false" customHeight="true" outlineLevel="0" collapsed="false">
      <c r="B13" s="33" t="s">
        <v>42</v>
      </c>
      <c r="C13" s="36" t="n">
        <f aca="false">C6/(1+C8/100)</f>
        <v>100</v>
      </c>
    </row>
    <row r="14" customFormat="false" ht="25.5" hidden="false" customHeight="true" outlineLevel="0" collapsed="false">
      <c r="B14" s="33" t="s">
        <v>43</v>
      </c>
      <c r="C14" s="36" t="n">
        <f aca="false">C6-C13</f>
        <v>19</v>
      </c>
    </row>
    <row r="15" customFormat="false" ht="25.5" hidden="false" customHeight="true" outlineLevel="0" collapsed="false">
      <c r="B15" s="33" t="s">
        <v>44</v>
      </c>
      <c r="C15" s="37" t="n">
        <f aca="false">C6</f>
        <v>119</v>
      </c>
    </row>
    <row r="16" customFormat="false" ht="25.5" hidden="false" customHeight="true" outlineLevel="0" collapsed="false"/>
    <row r="17" customFormat="false" ht="30" hidden="false" customHeight="true" outlineLevel="0" collapsed="false">
      <c r="B17" s="38" t="s">
        <v>45</v>
      </c>
      <c r="C17" s="39" t="n">
        <f aca="false">C13+C10</f>
        <v>120</v>
      </c>
    </row>
    <row r="20" customFormat="false" ht="13.5" hidden="false" customHeight="true" outlineLevel="0" collapsed="false">
      <c r="B20" s="25" t="s">
        <v>46</v>
      </c>
      <c r="C20" s="25"/>
      <c r="D20" s="25"/>
      <c r="E20" s="25"/>
      <c r="F20" s="25"/>
    </row>
    <row r="21" customFormat="false" ht="21.75" hidden="false" customHeight="true" outlineLevel="0" collapsed="false">
      <c r="B21" s="40" t="s">
        <v>47</v>
      </c>
      <c r="C21" s="40"/>
      <c r="D21" s="40"/>
      <c r="E21" s="40"/>
      <c r="F21" s="40"/>
    </row>
    <row r="22" customFormat="false" ht="18" hidden="false" customHeight="true" outlineLevel="0" collapsed="false">
      <c r="B22" s="41" t="s">
        <v>48</v>
      </c>
      <c r="C22" s="42" t="s">
        <v>49</v>
      </c>
      <c r="D22" s="42"/>
      <c r="E22" s="42"/>
      <c r="F22" s="42"/>
    </row>
    <row r="23" customFormat="false" ht="18" hidden="false" customHeight="true" outlineLevel="0" collapsed="false">
      <c r="B23" s="41" t="s">
        <v>50</v>
      </c>
      <c r="C23" s="42" t="s">
        <v>51</v>
      </c>
      <c r="D23" s="42"/>
      <c r="E23" s="42"/>
      <c r="F23" s="42"/>
    </row>
    <row r="24" customFormat="false" ht="18" hidden="false" customHeight="true" outlineLevel="0" collapsed="false">
      <c r="B24" s="41" t="s">
        <v>52</v>
      </c>
      <c r="C24" s="42" t="s">
        <v>53</v>
      </c>
      <c r="D24" s="42"/>
      <c r="E24" s="42"/>
      <c r="F24" s="42"/>
    </row>
    <row r="25" customFormat="false" ht="18" hidden="false" customHeight="true" outlineLevel="0" collapsed="false">
      <c r="B25" s="41" t="s">
        <v>54</v>
      </c>
      <c r="C25" s="42" t="s">
        <v>55</v>
      </c>
      <c r="D25" s="42"/>
      <c r="E25" s="42"/>
      <c r="F25" s="42"/>
    </row>
    <row r="26" customFormat="false" ht="18" hidden="false" customHeight="true" outlineLevel="0" collapsed="false">
      <c r="B26" s="41" t="s">
        <v>56</v>
      </c>
      <c r="C26" s="42" t="s">
        <v>57</v>
      </c>
      <c r="D26" s="42"/>
      <c r="E26" s="42"/>
      <c r="F26" s="42"/>
    </row>
    <row r="29" customFormat="false" ht="18" hidden="false" customHeight="true" outlineLevel="0" collapsed="false">
      <c r="B29" s="43" t="s">
        <v>58</v>
      </c>
      <c r="C29" s="43"/>
      <c r="D29" s="43"/>
      <c r="E29" s="43"/>
      <c r="F29" s="43"/>
    </row>
    <row r="30" customFormat="false" ht="18" hidden="false" customHeight="true" outlineLevel="0" collapsed="false">
      <c r="B30" s="44" t="s">
        <v>59</v>
      </c>
      <c r="C30" s="44" t="s">
        <v>60</v>
      </c>
      <c r="D30" s="44" t="s">
        <v>61</v>
      </c>
      <c r="E30" s="44" t="s">
        <v>62</v>
      </c>
      <c r="F30" s="44" t="s">
        <v>63</v>
      </c>
      <c r="G30" s="44" t="s">
        <v>64</v>
      </c>
    </row>
    <row r="31" customFormat="false" ht="25.5" hidden="false" customHeight="true" outlineLevel="0" collapsed="false">
      <c r="B31" s="45" t="s">
        <v>65</v>
      </c>
      <c r="C31" s="46" t="n">
        <f aca="false">C6</f>
        <v>119</v>
      </c>
      <c r="D31" s="46" t="n">
        <f aca="false">C6-(  C6/(1+C8/100)  )</f>
        <v>19</v>
      </c>
      <c r="E31" s="46" t="n">
        <f aca="false">C6/(1+C8/100)</f>
        <v>100</v>
      </c>
      <c r="F31" s="46" t="n">
        <f aca="false">C10</f>
        <v>20</v>
      </c>
      <c r="G31" s="47" t="n">
        <f aca="false">C6/(1+C8/100)+C10</f>
        <v>120</v>
      </c>
    </row>
    <row r="32" customFormat="false" ht="25.5" hidden="false" customHeight="true" outlineLevel="0" collapsed="false">
      <c r="B32" s="48" t="s">
        <v>66</v>
      </c>
      <c r="C32" s="49" t="n">
        <f aca="false">C6</f>
        <v>119</v>
      </c>
      <c r="D32" s="50" t="s">
        <v>67</v>
      </c>
      <c r="E32" s="49" t="n">
        <f aca="false">C6</f>
        <v>119</v>
      </c>
      <c r="F32" s="49" t="n">
        <f aca="false">C10</f>
        <v>20</v>
      </c>
      <c r="G32" s="51" t="n">
        <f aca="false">C6+C10</f>
        <v>139</v>
      </c>
    </row>
    <row r="33" customFormat="false" ht="21.75" hidden="false" customHeight="true" outlineLevel="0" collapsed="false">
      <c r="B33" s="52" t="s">
        <v>68</v>
      </c>
      <c r="C33" s="52"/>
      <c r="D33" s="52"/>
      <c r="E33" s="52"/>
      <c r="F33" s="39" t="n">
        <f aca="false">F32-F31</f>
        <v>0</v>
      </c>
    </row>
  </sheetData>
  <mergeCells count="13">
    <mergeCell ref="B2:F2"/>
    <mergeCell ref="B3:F3"/>
    <mergeCell ref="B5:C5"/>
    <mergeCell ref="B12:C12"/>
    <mergeCell ref="B20:F20"/>
    <mergeCell ref="B21:F21"/>
    <mergeCell ref="C22:F22"/>
    <mergeCell ref="C23:F23"/>
    <mergeCell ref="C24:F24"/>
    <mergeCell ref="C25:F25"/>
    <mergeCell ref="C26:F26"/>
    <mergeCell ref="B29:F29"/>
    <mergeCell ref="B33:E33"/>
  </mergeCells>
  <dataValidations count="1">
    <dataValidation allowBlank="false" errorStyle="stop" operator="between" showDropDown="false" showErrorMessage="false" showInputMessage="false" sqref="C8" type="list">
      <formula1>"19,7,0"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6" min="3" style="1" width="20"/>
    <col collapsed="false" customWidth="true" hidden="false" outlineLevel="0" max="7" min="7" style="1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53" t="s">
        <v>69</v>
      </c>
      <c r="C2" s="53"/>
      <c r="D2" s="53"/>
      <c r="E2" s="53"/>
      <c r="F2" s="53"/>
    </row>
    <row r="3" customFormat="false" ht="21.75" hidden="false" customHeight="true" outlineLevel="0" collapsed="false">
      <c r="B3" s="54" t="s">
        <v>70</v>
      </c>
      <c r="C3" s="54"/>
      <c r="D3" s="54"/>
      <c r="E3" s="54"/>
      <c r="F3" s="54"/>
    </row>
    <row r="4" customFormat="false" ht="9.75" hidden="false" customHeight="true" outlineLevel="0" collapsed="false"/>
    <row r="6" customFormat="false" ht="9.75" hidden="false" customHeight="true" outlineLevel="0" collapsed="false"/>
    <row r="7" customFormat="false" ht="30" hidden="false" customHeight="true" outlineLevel="0" collapsed="false">
      <c r="B7" s="55" t="s">
        <v>71</v>
      </c>
      <c r="C7" s="56" t="s">
        <v>72</v>
      </c>
      <c r="D7" s="57" t="s">
        <v>73</v>
      </c>
    </row>
    <row r="8" customFormat="false" ht="25.5" hidden="false" customHeight="true" outlineLevel="0" collapsed="false">
      <c r="B8" s="55"/>
      <c r="C8" s="58" t="s">
        <v>74</v>
      </c>
      <c r="D8" s="57"/>
    </row>
    <row r="9" customFormat="false" ht="9.75" hidden="false" customHeight="true" outlineLevel="0" collapsed="false"/>
    <row r="10" customFormat="false" ht="30" hidden="false" customHeight="true" outlineLevel="0" collapsed="false">
      <c r="B10" s="55" t="s">
        <v>75</v>
      </c>
      <c r="C10" s="56" t="s">
        <v>76</v>
      </c>
      <c r="D10" s="59" t="s">
        <v>77</v>
      </c>
    </row>
    <row r="11" customFormat="false" ht="25.5" hidden="false" customHeight="true" outlineLevel="0" collapsed="false">
      <c r="B11" s="55"/>
      <c r="C11" s="58" t="s">
        <v>78</v>
      </c>
      <c r="D11" s="59"/>
    </row>
    <row r="12" customFormat="false" ht="9.75" hidden="false" customHeight="true" outlineLevel="0" collapsed="false"/>
    <row r="13" customFormat="false" ht="30" hidden="false" customHeight="true" outlineLevel="0" collapsed="false">
      <c r="B13" s="60" t="s">
        <v>79</v>
      </c>
      <c r="C13" s="61" t="s">
        <v>80</v>
      </c>
      <c r="D13" s="57" t="s">
        <v>81</v>
      </c>
    </row>
    <row r="14" customFormat="false" ht="25.5" hidden="false" customHeight="true" outlineLevel="0" collapsed="false">
      <c r="B14" s="60"/>
      <c r="C14" s="58" t="s">
        <v>82</v>
      </c>
      <c r="D14" s="57"/>
    </row>
    <row r="15" customFormat="false" ht="9.75" hidden="false" customHeight="true" outlineLevel="0" collapsed="false"/>
    <row r="16" customFormat="false" ht="30" hidden="false" customHeight="true" outlineLevel="0" collapsed="false">
      <c r="B16" s="62" t="s">
        <v>83</v>
      </c>
      <c r="C16" s="63" t="s">
        <v>84</v>
      </c>
      <c r="D16" s="59" t="s">
        <v>85</v>
      </c>
    </row>
    <row r="17" customFormat="false" ht="25.5" hidden="false" customHeight="true" outlineLevel="0" collapsed="false">
      <c r="B17" s="62"/>
      <c r="C17" s="58" t="s">
        <v>86</v>
      </c>
      <c r="D17" s="59"/>
    </row>
    <row r="18" customFormat="false" ht="9.75" hidden="false" customHeight="true" outlineLevel="0" collapsed="false"/>
    <row r="19" customFormat="false" ht="30" hidden="false" customHeight="true" outlineLevel="0" collapsed="false">
      <c r="B19" s="64" t="s">
        <v>87</v>
      </c>
      <c r="C19" s="65" t="s">
        <v>88</v>
      </c>
      <c r="D19" s="57" t="s">
        <v>89</v>
      </c>
    </row>
    <row r="20" customFormat="false" ht="25.5" hidden="false" customHeight="true" outlineLevel="0" collapsed="false">
      <c r="B20" s="64"/>
      <c r="C20" s="58" t="s">
        <v>90</v>
      </c>
      <c r="D20" s="57"/>
    </row>
    <row r="21" customFormat="false" ht="9.75" hidden="false" customHeight="true" outlineLevel="0" collapsed="false"/>
    <row r="22" customFormat="false" ht="30" hidden="false" customHeight="true" outlineLevel="0" collapsed="false">
      <c r="B22" s="66" t="s">
        <v>91</v>
      </c>
      <c r="C22" s="67" t="s">
        <v>92</v>
      </c>
      <c r="D22" s="59" t="s">
        <v>93</v>
      </c>
    </row>
    <row r="23" customFormat="false" ht="25.5" hidden="false" customHeight="true" outlineLevel="0" collapsed="false">
      <c r="B23" s="66"/>
      <c r="C23" s="58" t="s">
        <v>94</v>
      </c>
      <c r="D23" s="59"/>
    </row>
    <row r="26" customFormat="false" ht="18" hidden="false" customHeight="true" outlineLevel="0" collapsed="false">
      <c r="B26" s="68" t="s">
        <v>95</v>
      </c>
      <c r="C26" s="68"/>
      <c r="D26" s="68"/>
      <c r="E26" s="68"/>
      <c r="F26" s="68"/>
    </row>
    <row r="27" customFormat="false" ht="45.75" hidden="false" customHeight="true" outlineLevel="0" collapsed="false">
      <c r="B27" s="69" t="s">
        <v>96</v>
      </c>
      <c r="C27" s="70" t="s">
        <v>97</v>
      </c>
      <c r="D27" s="71" t="s">
        <v>98</v>
      </c>
      <c r="E27" s="72" t="s">
        <v>99</v>
      </c>
    </row>
    <row r="28" customFormat="false" ht="45.75" hidden="false" customHeight="true" outlineLevel="0" collapsed="false">
      <c r="B28" s="73" t="s">
        <v>100</v>
      </c>
      <c r="C28" s="73" t="s">
        <v>101</v>
      </c>
      <c r="D28" s="73" t="s">
        <v>102</v>
      </c>
      <c r="E28" s="73" t="s">
        <v>103</v>
      </c>
    </row>
  </sheetData>
  <mergeCells count="15">
    <mergeCell ref="B2:F2"/>
    <mergeCell ref="B3:F3"/>
    <mergeCell ref="B7:B8"/>
    <mergeCell ref="D7:D8"/>
    <mergeCell ref="B10:B11"/>
    <mergeCell ref="D10:D11"/>
    <mergeCell ref="B13:B14"/>
    <mergeCell ref="D13:D14"/>
    <mergeCell ref="B16:B17"/>
    <mergeCell ref="D16:D17"/>
    <mergeCell ref="B19:B20"/>
    <mergeCell ref="D19:D20"/>
    <mergeCell ref="B22:B23"/>
    <mergeCell ref="D22:D23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8" min="3" style="1" width="14"/>
    <col collapsed="false" customWidth="true" hidden="false" outlineLevel="0" max="9" min="9" style="1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74" t="s">
        <v>104</v>
      </c>
      <c r="C2" s="74"/>
      <c r="D2" s="74"/>
      <c r="E2" s="74"/>
      <c r="F2" s="74"/>
      <c r="G2" s="74"/>
      <c r="H2" s="74"/>
    </row>
    <row r="3" customFormat="false" ht="19.5" hidden="false" customHeight="true" outlineLevel="0" collapsed="false">
      <c r="B3" s="54" t="s">
        <v>105</v>
      </c>
      <c r="C3" s="54"/>
      <c r="D3" s="54"/>
      <c r="E3" s="54"/>
      <c r="F3" s="54"/>
      <c r="G3" s="54"/>
      <c r="H3" s="54"/>
    </row>
    <row r="4" customFormat="false" ht="9.75" hidden="false" customHeight="true" outlineLevel="0" collapsed="false"/>
    <row r="5" customFormat="false" ht="24" hidden="false" customHeight="true" outlineLevel="0" collapsed="false">
      <c r="B5" s="75" t="s">
        <v>15</v>
      </c>
      <c r="C5" s="75" t="s">
        <v>106</v>
      </c>
      <c r="D5" s="75" t="s">
        <v>107</v>
      </c>
      <c r="E5" s="75" t="s">
        <v>108</v>
      </c>
      <c r="F5" s="75" t="s">
        <v>109</v>
      </c>
      <c r="G5" s="75" t="s">
        <v>110</v>
      </c>
      <c r="H5" s="75" t="s">
        <v>111</v>
      </c>
    </row>
    <row r="6" customFormat="false" ht="19.5" hidden="false" customHeight="true" outlineLevel="0" collapsed="false">
      <c r="B6" s="76" t="s">
        <v>112</v>
      </c>
      <c r="C6" s="77" t="n">
        <v>450</v>
      </c>
      <c r="D6" s="77" t="n">
        <v>320</v>
      </c>
      <c r="E6" s="77" t="n">
        <v>210</v>
      </c>
      <c r="F6" s="77" t="n">
        <v>180</v>
      </c>
      <c r="G6" s="77" t="n">
        <v>290</v>
      </c>
      <c r="H6" s="77" t="n">
        <v>410</v>
      </c>
    </row>
    <row r="7" customFormat="false" ht="19.5" hidden="false" customHeight="true" outlineLevel="0" collapsed="false">
      <c r="B7" s="78" t="s">
        <v>113</v>
      </c>
      <c r="C7" s="79" t="n">
        <v>180</v>
      </c>
      <c r="D7" s="79" t="n">
        <v>95</v>
      </c>
      <c r="E7" s="79" t="n">
        <v>240</v>
      </c>
      <c r="F7" s="79" t="n">
        <v>160</v>
      </c>
      <c r="G7" s="79" t="n">
        <v>120</v>
      </c>
      <c r="H7" s="79" t="n">
        <v>200</v>
      </c>
    </row>
    <row r="8" customFormat="false" ht="19.5" hidden="false" customHeight="true" outlineLevel="0" collapsed="false">
      <c r="B8" s="76" t="s">
        <v>114</v>
      </c>
      <c r="C8" s="77" t="n">
        <v>65</v>
      </c>
      <c r="D8" s="77" t="n">
        <v>80</v>
      </c>
      <c r="E8" s="77" t="n">
        <v>45</v>
      </c>
      <c r="F8" s="77" t="n">
        <v>90</v>
      </c>
      <c r="G8" s="77" t="n">
        <v>75</v>
      </c>
      <c r="H8" s="77" t="n">
        <v>55</v>
      </c>
    </row>
    <row r="9" customFormat="false" ht="19.5" hidden="false" customHeight="true" outlineLevel="0" collapsed="false">
      <c r="B9" s="78" t="s">
        <v>115</v>
      </c>
      <c r="C9" s="79" t="n">
        <v>22</v>
      </c>
      <c r="D9" s="79" t="n">
        <v>18</v>
      </c>
      <c r="E9" s="79" t="n">
        <v>30</v>
      </c>
      <c r="F9" s="79" t="n">
        <v>15</v>
      </c>
      <c r="G9" s="79" t="n">
        <v>25</v>
      </c>
      <c r="H9" s="79" t="n">
        <v>20</v>
      </c>
    </row>
    <row r="10" customFormat="false" ht="19.5" hidden="false" customHeight="true" outlineLevel="0" collapsed="false">
      <c r="B10" s="76" t="s">
        <v>116</v>
      </c>
      <c r="C10" s="77" t="n">
        <v>350</v>
      </c>
      <c r="D10" s="80"/>
      <c r="E10" s="77" t="n">
        <v>120</v>
      </c>
      <c r="F10" s="80"/>
      <c r="G10" s="77" t="n">
        <v>450</v>
      </c>
      <c r="H10" s="80"/>
    </row>
    <row r="11" customFormat="false" ht="19.5" hidden="false" customHeight="true" outlineLevel="0" collapsed="false">
      <c r="B11" s="78" t="s">
        <v>117</v>
      </c>
      <c r="C11" s="79" t="n">
        <v>80</v>
      </c>
      <c r="D11" s="79" t="n">
        <v>95</v>
      </c>
      <c r="E11" s="79" t="n">
        <v>70</v>
      </c>
      <c r="F11" s="79" t="n">
        <v>88</v>
      </c>
      <c r="G11" s="79" t="n">
        <v>92</v>
      </c>
      <c r="H11" s="79" t="n">
        <v>76</v>
      </c>
    </row>
    <row r="12" customFormat="false" ht="19.5" hidden="false" customHeight="true" outlineLevel="0" collapsed="false">
      <c r="B12" s="76" t="s">
        <v>118</v>
      </c>
      <c r="C12" s="77" t="n">
        <v>220</v>
      </c>
      <c r="D12" s="77" t="n">
        <v>180</v>
      </c>
      <c r="E12" s="80"/>
      <c r="F12" s="77" t="n">
        <v>310</v>
      </c>
      <c r="G12" s="77" t="n">
        <v>145</v>
      </c>
      <c r="H12" s="80"/>
    </row>
    <row r="13" customFormat="false" ht="19.5" hidden="false" customHeight="true" outlineLevel="0" collapsed="false">
      <c r="B13" s="78" t="s">
        <v>119</v>
      </c>
      <c r="C13" s="81"/>
      <c r="D13" s="79" t="n">
        <v>650</v>
      </c>
      <c r="E13" s="81"/>
      <c r="F13" s="81"/>
      <c r="G13" s="81"/>
      <c r="H13" s="79" t="n">
        <v>380</v>
      </c>
    </row>
    <row r="14" customFormat="false" ht="19.5" hidden="false" customHeight="true" outlineLevel="0" collapsed="false">
      <c r="B14" s="76" t="s">
        <v>120</v>
      </c>
      <c r="C14" s="77" t="n">
        <v>45</v>
      </c>
      <c r="D14" s="77" t="n">
        <v>60</v>
      </c>
      <c r="E14" s="77" t="n">
        <v>30</v>
      </c>
      <c r="F14" s="77" t="n">
        <v>75</v>
      </c>
      <c r="G14" s="77" t="n">
        <v>55</v>
      </c>
      <c r="H14" s="77" t="n">
        <v>40</v>
      </c>
    </row>
    <row r="15" customFormat="false" ht="19.5" hidden="false" customHeight="true" outlineLevel="0" collapsed="false">
      <c r="B15" s="78" t="s">
        <v>121</v>
      </c>
      <c r="C15" s="79" t="n">
        <v>30</v>
      </c>
      <c r="D15" s="79" t="n">
        <v>25</v>
      </c>
      <c r="E15" s="79" t="n">
        <v>55</v>
      </c>
      <c r="F15" s="79" t="n">
        <v>40</v>
      </c>
      <c r="G15" s="79" t="n">
        <v>35</v>
      </c>
      <c r="H15" s="79" t="n">
        <v>60</v>
      </c>
    </row>
    <row r="16" customFormat="false" ht="24" hidden="false" customHeight="true" outlineLevel="0" collapsed="false">
      <c r="B16" s="82" t="s">
        <v>122</v>
      </c>
      <c r="C16" s="23" t="n">
        <f aca="false">SUM(C6:C15)</f>
        <v>1442</v>
      </c>
      <c r="D16" s="23" t="n">
        <f aca="false">SUM(D6:D15)</f>
        <v>1523</v>
      </c>
      <c r="E16" s="23" t="n">
        <f aca="false">SUM(E6:E15)</f>
        <v>800</v>
      </c>
      <c r="F16" s="23" t="n">
        <f aca="false">SUM(F6:F15)</f>
        <v>958</v>
      </c>
      <c r="G16" s="23" t="n">
        <f aca="false">SUM(G6:G15)</f>
        <v>1287</v>
      </c>
      <c r="H16" s="23" t="n">
        <f aca="false">SUM(H6:H15)</f>
        <v>1241</v>
      </c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2026-04-13T08:37:19Z</dcterms:created>
  <dc:creator>openpyxl</dc:creator>
  <dc:description/>
  <dc:language>en-US</dc:language>
  <cp:lastModifiedBy/>
  <dcterms:modified xsi:type="dcterms:W3CDTF">2026-04-13T08:38:11Z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