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anz Muster" sheetId="1" state="visible" r:id="rId2"/>
    <sheet name="Bilanz-Check &amp; Rechner" sheetId="2" state="visible" r:id="rId3"/>
    <sheet name="Kennzahlen &amp; Formel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<sst xmlns="http://schemas.openxmlformats.org/spreadsheetml/2006/main" count="131" uniqueCount="115">
  <si>
    <t xml:space="preserve">BILANZ MUSTER  –  Gliederung nach § 266 HGB</t>
  </si>
  <si>
    <t xml:space="preserve">Geschäftsjahr ____  |  Stichtag: __.__.____ </t>
  </si>
  <si>
    <t xml:space="preserve">AKTIVA  (Mittelverwendung)</t>
  </si>
  <si>
    <t xml:space="preserve">PASSIVA  (Mittelherkunft)</t>
  </si>
  <si>
    <t xml:space="preserve">Position</t>
  </si>
  <si>
    <t xml:space="preserve">Vorjahr (€)</t>
  </si>
  <si>
    <t xml:space="preserve">Aktuelles Jahr (€)</t>
  </si>
  <si>
    <t xml:space="preserve">A.  ANLAGEVERMÖGEN</t>
  </si>
  <si>
    <t xml:space="preserve">A.  EIGENKAPITAL</t>
  </si>
  <si>
    <t xml:space="preserve">I.   Immaterielle Vermögensgegenstände</t>
  </si>
  <si>
    <t xml:space="preserve">I.   Gezeichnetes Kapital (Stammkapital)</t>
  </si>
  <si>
    <t xml:space="preserve">     – Lizenzen, Konzessionen</t>
  </si>
  <si>
    <t xml:space="preserve">II.  Kapitalrücklage</t>
  </si>
  <si>
    <t xml:space="preserve">     – Geschäfts- oder Firmenwert</t>
  </si>
  <si>
    <t xml:space="preserve">III. Gewinnrücklagen</t>
  </si>
  <si>
    <t xml:space="preserve">II.  Sachanlagen</t>
  </si>
  <si>
    <t xml:space="preserve">     – Gesetzliche Rücklage</t>
  </si>
  <si>
    <t xml:space="preserve">     – Grundstücke &amp; Gebäude</t>
  </si>
  <si>
    <t xml:space="preserve">     – Andere Gewinnrücklagen</t>
  </si>
  <si>
    <t xml:space="preserve">     – Technische Anlagen &amp; Maschinen</t>
  </si>
  <si>
    <t xml:space="preserve">IV.  Gewinnvortrag / Verlustvortrag</t>
  </si>
  <si>
    <t xml:space="preserve">     – Betriebs- &amp; Geschäftsausstattung</t>
  </si>
  <si>
    <t xml:space="preserve">V.   Jahresüberschuss / Jahresfehlbetrag</t>
  </si>
  <si>
    <t xml:space="preserve">III. Finanzanlagen</t>
  </si>
  <si>
    <t xml:space="preserve">     – Beteiligungen</t>
  </si>
  <si>
    <t xml:space="preserve">Summe Eigenkapital</t>
  </si>
  <si>
    <t xml:space="preserve">     – Wertpapiere des Anlagevermögens</t>
  </si>
  <si>
    <t xml:space="preserve">B.  RÜCKSTELLUNGEN</t>
  </si>
  <si>
    <t xml:space="preserve">Summe Anlagevermögen</t>
  </si>
  <si>
    <t xml:space="preserve">Pensionsrückstellungen</t>
  </si>
  <si>
    <t xml:space="preserve">B.  UMLAUFVERMÖGEN</t>
  </si>
  <si>
    <t xml:space="preserve">Steuerrückstellungen</t>
  </si>
  <si>
    <t xml:space="preserve">I.   Vorräte</t>
  </si>
  <si>
    <t xml:space="preserve">Sonstige Rückstellungen</t>
  </si>
  <si>
    <t xml:space="preserve">     – Roh-, Hilfs- &amp; Betriebsstoffe</t>
  </si>
  <si>
    <t xml:space="preserve">     – Waren</t>
  </si>
  <si>
    <t xml:space="preserve">Summe Rückstellungen</t>
  </si>
  <si>
    <t xml:space="preserve">II.  Forderungen &amp; sonst. Vermögens-gg.</t>
  </si>
  <si>
    <t xml:space="preserve">C.  VERBINDLICHKEITEN</t>
  </si>
  <si>
    <t xml:space="preserve">     – Forderungen aus L&amp;L</t>
  </si>
  <si>
    <t xml:space="preserve">Anleihen</t>
  </si>
  <si>
    <t xml:space="preserve">     – Sonstige Vermögensgegenstände</t>
  </si>
  <si>
    <t xml:space="preserve">Verbindl. gegenüber Kreditinstituten</t>
  </si>
  <si>
    <t xml:space="preserve">III. Wertpapiere des Umlaufvermögens</t>
  </si>
  <si>
    <t xml:space="preserve">Verbindl. aus Lieferungen &amp; Leistungen</t>
  </si>
  <si>
    <t xml:space="preserve">IV.  Kassenbestand / Bankguthaben</t>
  </si>
  <si>
    <t xml:space="preserve">Sonstige Verbindlichkeiten</t>
  </si>
  <si>
    <t xml:space="preserve">Summe Umlaufvermögen</t>
  </si>
  <si>
    <t xml:space="preserve">Summe Verbindlichkeiten</t>
  </si>
  <si>
    <t xml:space="preserve">C.  RECHNUNGSABGRENZUNGSPOSTEN</t>
  </si>
  <si>
    <t xml:space="preserve">D.  RECHNUNGSABGRENZUNGSPOSTEN</t>
  </si>
  <si>
    <t xml:space="preserve">Aktiver Rechnungsabgrenzungsposten</t>
  </si>
  <si>
    <t xml:space="preserve">Passiver Rechnungsabgrenzungsposten</t>
  </si>
  <si>
    <t xml:space="preserve">BILANZSUMME  AKTIVA</t>
  </si>
  <si>
    <t xml:space="preserve">BILANZSUMME  PASSIVA</t>
  </si>
  <si>
    <t xml:space="preserve">BILANZ-CHECK &amp; RECHNER</t>
  </si>
  <si>
    <t xml:space="preserve">Geben Sie Ihre Werte ein – Formeln berechnen automatisch Bilanzsumme, Gleichgewicht &amp; Eigenkapitalquote</t>
  </si>
  <si>
    <t xml:space="preserve">Betrag (€)</t>
  </si>
  <si>
    <t xml:space="preserve">Anteil (% BS)</t>
  </si>
  <si>
    <t xml:space="preserve">Immaterielle Vermögensgegenstände</t>
  </si>
  <si>
    <t xml:space="preserve">Sachanlagen</t>
  </si>
  <si>
    <t xml:space="preserve">Finanzanlagen</t>
  </si>
  <si>
    <t xml:space="preserve">Vorräte</t>
  </si>
  <si>
    <t xml:space="preserve">Forderungen aus L&amp;L</t>
  </si>
  <si>
    <t xml:space="preserve">Sonstige Forderungen</t>
  </si>
  <si>
    <t xml:space="preserve">Wertpapiere (Umlaufvermögen)</t>
  </si>
  <si>
    <t xml:space="preserve">Kassenbestand / Bankguthaben</t>
  </si>
  <si>
    <t xml:space="preserve">Aktive Rechnungsabgrenzung</t>
  </si>
  <si>
    <t xml:space="preserve">SUMME AKTIVA  (Bilanzsumme)</t>
  </si>
  <si>
    <t xml:space="preserve">100%</t>
  </si>
  <si>
    <t xml:space="preserve">Gezeichnetes Kapital</t>
  </si>
  <si>
    <t xml:space="preserve">Kapitalrücklage</t>
  </si>
  <si>
    <t xml:space="preserve">Gewinnrücklagen</t>
  </si>
  <si>
    <t xml:space="preserve">Gewinnvortrag</t>
  </si>
  <si>
    <t xml:space="preserve">Jahresüberschuss</t>
  </si>
  <si>
    <t xml:space="preserve">Verbindl. aus L&amp;L</t>
  </si>
  <si>
    <t xml:space="preserve">Passive Rechnungsabgrenzung</t>
  </si>
  <si>
    <t xml:space="preserve">SUMME PASSIVA  (Bilanzsumme)</t>
  </si>
  <si>
    <t xml:space="preserve">BILANZKENNZAHLEN</t>
  </si>
  <si>
    <t xml:space="preserve">Kennzahl</t>
  </si>
  <si>
    <t xml:space="preserve">Wert</t>
  </si>
  <si>
    <t xml:space="preserve">Bewertung</t>
  </si>
  <si>
    <t xml:space="preserve">Eigenkapitalquote</t>
  </si>
  <si>
    <t xml:space="preserve">Fremdkapitalquote</t>
  </si>
  <si>
    <t xml:space="preserve">Verschuldungsgrad (FK/EK)</t>
  </si>
  <si>
    <t xml:space="preserve">ℹ  Gelb hinterlegte Zellen = Eingabefelder (blaue Zahlen).  Alle übrigen Zellen enthalten Formeln.</t>
  </si>
  <si>
    <t xml:space="preserve">BILANZKENNZAHLEN – FORMELN &amp; ERLÄUTERUNGEN</t>
  </si>
  <si>
    <t xml:space="preserve">Formel</t>
  </si>
  <si>
    <t xml:space="preserve">Bewertungsmaßstab</t>
  </si>
  <si>
    <t xml:space="preserve">Eigenkapital ÷ Bilanzsumme × 100</t>
  </si>
  <si>
    <t xml:space="preserve">&gt; 30 % gilt im dt. Mittelstand als solide; &gt; 50 % = sehr stark</t>
  </si>
  <si>
    <t xml:space="preserve">Fremdkapital ÷ Bilanzsumme × 100</t>
  </si>
  <si>
    <t xml:space="preserve">&lt; 70 % angestrebt; hohe FK-Quote = höhere Zinslast &amp; Abhängigkeit</t>
  </si>
  <si>
    <t xml:space="preserve">Verschuldungsgrad</t>
  </si>
  <si>
    <t xml:space="preserve">Fremdkapital ÷ Eigenkapital</t>
  </si>
  <si>
    <t xml:space="preserve">≤ 1,0 gilt als günstig; &gt; 2,0 gilt als kritisch</t>
  </si>
  <si>
    <t xml:space="preserve">Anlagendeckungsgrad I</t>
  </si>
  <si>
    <t xml:space="preserve">Eigenkapital ÷ Anlagevermögen × 100</t>
  </si>
  <si>
    <t xml:space="preserve">≥ 100 % = AV vollständig durch EK gedeckt (goldene Bilanzregel)</t>
  </si>
  <si>
    <t xml:space="preserve">Anlagendeckungsgrad II</t>
  </si>
  <si>
    <t xml:space="preserve">(Eigenkapital + langfr. FK) ÷ Anlagevermögen × 100</t>
  </si>
  <si>
    <t xml:space="preserve">≥ 100 % = Fristenkongruenz gewährleistet</t>
  </si>
  <si>
    <t xml:space="preserve">Liquidität 1. Grades</t>
  </si>
  <si>
    <t xml:space="preserve">Flüssige Mittel ÷ kurzfr. Verbindlichkeiten × 100</t>
  </si>
  <si>
    <t xml:space="preserve">20–50 % = ausreichend; &lt; 20 % = Liquiditätsrisiko</t>
  </si>
  <si>
    <t xml:space="preserve">Liquidität 2. Grades</t>
  </si>
  <si>
    <t xml:space="preserve">(FL. Mittel + kurzfr. Ford.) ÷ kurzfr. Verbindl. × 100</t>
  </si>
  <si>
    <t xml:space="preserve">≥ 100 % = bankersiche Faustregel</t>
  </si>
  <si>
    <t xml:space="preserve">Working Capital</t>
  </si>
  <si>
    <t xml:space="preserve">Umlaufvermögen – kurzfristige Verbindlichkeiten</t>
  </si>
  <si>
    <t xml:space="preserve">Positiv = kurzfr. Zahlungsfähigkeit gesichert</t>
  </si>
  <si>
    <t xml:space="preserve">Return on Equity (ROE)</t>
  </si>
  <si>
    <t xml:space="preserve">Jahresüberschuss ÷ Eigenkapital × 100</t>
  </si>
  <si>
    <t xml:space="preserve">Branchenabhängig; &gt; 10 % oft als gut bewertet</t>
  </si>
  <si>
    <t xml:space="preserve">Quelle: § 266 HGB, Grundsätze ordnungsmäßiger Buchführung (GoB), IHK-Publikationen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</si>
</sst>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\(#,##0.00&quot; €)&quot;;\-"/>
    <numFmt numFmtId="166" formatCode="0.0%"/>
    <numFmt numFmtId="167" formatCode="0.00\x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7F7F7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9"/>
      <color rgb="FF5D6D7E"/>
      <name val="Arial"/>
      <family val="0"/>
      <charset val="1"/>
    </font>
    <font>
      <sz val="8"/>
      <color rgb="FF7F7F7F"/>
      <name val="Arial"/>
      <family val="0"/>
      <charset val="1"/>
    </font>
  </fonts>
  <fills count="26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F2F2F2"/>
        <bgColor rgb="FFEBF5FB"/>
      </patternFill>
    </fill>
    <fill>
      <patternFill patternType="solid">
        <fgColor rgb="FF2980B9"/>
        <bgColor rgb="FF2E5FA3"/>
      </patternFill>
    </fill>
    <fill>
      <patternFill patternType="solid">
        <fgColor rgb="FFDCDCDC"/>
        <bgColor rgb="FFD6E4F0"/>
      </patternFill>
    </fill>
    <fill>
      <patternFill patternType="solid">
        <fgColor rgb="FF27AE60"/>
        <bgColor rgb="FF1E8449"/>
      </patternFill>
    </fill>
    <fill>
      <patternFill patternType="solid">
        <fgColor rgb="FF2E5FA3"/>
        <bgColor rgb="FF1F618D"/>
      </patternFill>
    </fill>
    <fill>
      <patternFill patternType="solid">
        <fgColor rgb="FF1A5276"/>
        <bgColor rgb="FF1F618D"/>
      </patternFill>
    </fill>
    <fill>
      <patternFill patternType="solid">
        <fgColor rgb="FF145A32"/>
        <bgColor rgb="FF1D6A39"/>
      </patternFill>
    </fill>
    <fill>
      <patternFill patternType="solid">
        <fgColor rgb="FFE8F4FD"/>
        <bgColor rgb="FFEBF5FB"/>
      </patternFill>
    </fill>
    <fill>
      <patternFill patternType="solid">
        <fgColor rgb="FFE9F7EF"/>
        <bgColor rgb="FFEAFAF1"/>
      </patternFill>
    </fill>
    <fill>
      <patternFill patternType="solid">
        <fgColor rgb="FFD6E4F0"/>
        <bgColor rgb="FFDCDCDC"/>
      </patternFill>
    </fill>
    <fill>
      <patternFill patternType="solid">
        <fgColor rgb="FFD9EAD3"/>
        <bgColor rgb="FFD5E8D4"/>
      </patternFill>
    </fill>
    <fill>
      <patternFill patternType="solid">
        <fgColor rgb="FFD5E8D4"/>
        <bgColor rgb="FFD9EAD3"/>
      </patternFill>
    </fill>
    <fill>
      <patternFill patternType="solid">
        <fgColor rgb="FF1D6A39"/>
        <bgColor rgb="FF196F3D"/>
      </patternFill>
    </fill>
    <fill>
      <patternFill patternType="solid">
        <fgColor rgb="FF1F618D"/>
        <bgColor rgb="FF2E5FA3"/>
      </patternFill>
    </fill>
    <fill>
      <patternFill patternType="solid">
        <fgColor rgb="FF196F3D"/>
        <bgColor rgb="FF1D6A39"/>
      </patternFill>
    </fill>
    <fill>
      <patternFill patternType="solid">
        <fgColor rgb="FF5D6D7E"/>
        <bgColor rgb="FF7F7F7F"/>
      </patternFill>
    </fill>
    <fill>
      <patternFill patternType="solid">
        <fgColor rgb="FF1E8449"/>
        <bgColor rgb="FF196F3D"/>
      </patternFill>
    </fill>
    <fill>
      <patternFill patternType="solid">
        <fgColor rgb="FFF8F9FA"/>
        <bgColor rgb="FFFDFEFE"/>
      </patternFill>
    </fill>
    <fill>
      <patternFill patternType="solid">
        <fgColor rgb="FFEBF5FB"/>
        <bgColor rgb="FFE8F4FD"/>
      </patternFill>
    </fill>
    <fill>
      <patternFill patternType="solid">
        <fgColor rgb="FFFFFF00"/>
        <bgColor rgb="FFFFCC00"/>
      </patternFill>
    </fill>
    <fill>
      <patternFill patternType="solid">
        <fgColor rgb="FFFFFFFF"/>
        <bgColor rgb="FFFDFEFE"/>
      </patternFill>
    </fill>
    <fill>
      <patternFill patternType="solid">
        <fgColor rgb="FFEAFAF1"/>
        <bgColor rgb="FFE9F7EF"/>
      </patternFill>
    </fill>
    <fill>
      <patternFill patternType="solid">
        <fgColor rgb="FFFDFEFE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7F7F7F"/>
      </top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5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3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0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13" borderId="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11" fillId="1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1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0" fillId="2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2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3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9" fillId="2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9" fillId="2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2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F3D"/>
      <rgbColor rgb="FF000080"/>
      <rgbColor rgb="FF808000"/>
      <rgbColor rgb="FF800080"/>
      <rgbColor rgb="FF1E8449"/>
      <rgbColor rgb="FFBFBFBF"/>
      <rgbColor rgb="FF7F7F7F"/>
      <rgbColor rgb="FF9999FF"/>
      <rgbColor rgb="FF993366"/>
      <rgbColor rgb="FFF8F9FA"/>
      <rgbColor rgb="FFEAFAF1"/>
      <rgbColor rgb="FF660066"/>
      <rgbColor rgb="FFFF8080"/>
      <rgbColor rgb="FF1F618D"/>
      <rgbColor rgb="FFDCDCDC"/>
      <rgbColor rgb="FF000080"/>
      <rgbColor rgb="FFFF00FF"/>
      <rgbColor rgb="FFFDFEFE"/>
      <rgbColor rgb="FF00FFFF"/>
      <rgbColor rgb="FF800080"/>
      <rgbColor rgb="FF800000"/>
      <rgbColor rgb="FF2980B9"/>
      <rgbColor rgb="FF0000FF"/>
      <rgbColor rgb="FF00CCFF"/>
      <rgbColor rgb="FFE8F4FD"/>
      <rgbColor rgb="FFD9EAD3"/>
      <rgbColor rgb="FFE9F7EF"/>
      <rgbColor rgb="FFD6E4F0"/>
      <rgbColor rgb="FFF2F2F2"/>
      <rgbColor rgb="FFEBF5FB"/>
      <rgbColor rgb="FFD5E8D4"/>
      <rgbColor rgb="FF2E5FA3"/>
      <rgbColor rgb="FF33CCCC"/>
      <rgbColor rgb="FF99CC00"/>
      <rgbColor rgb="FFFFCC00"/>
      <rgbColor rgb="FFFF9900"/>
      <rgbColor rgb="FFFF6600"/>
      <rgbColor rgb="FF5D6D7E"/>
      <rgbColor rgb="FF969696"/>
      <rgbColor rgb="FF1F3864"/>
      <rgbColor rgb="FF27AE60"/>
      <rgbColor rgb="FF003300"/>
      <rgbColor rgb="FF1D6A39"/>
      <rgbColor rgb="FF993300"/>
      <rgbColor rgb="FF993366"/>
      <rgbColor rgb="FF1A5276"/>
      <rgbColor rgb="FF145A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4" min="3" style="1" width="18"/>
    <col collapsed="false" customWidth="true" hidden="false" outlineLevel="0" max="5" min="5" style="1" width="4"/>
    <col collapsed="false" customWidth="true" hidden="false" outlineLevel="0" max="6" min="6" style="1" width="38"/>
    <col collapsed="false" customWidth="true" hidden="false" outlineLevel="0" max="8" min="7" style="1" width="18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5.5" hidden="false" customHeight="true" outlineLevel="0" collapsed="false">
      <c r="B3" s="4" t="s">
        <v>2</v>
      </c>
      <c r="C3" s="4"/>
      <c r="D3" s="4"/>
      <c r="E3" s="5"/>
      <c r="F3" s="6" t="s">
        <v>3</v>
      </c>
      <c r="G3" s="6"/>
      <c r="H3" s="6"/>
    </row>
    <row r="4" customFormat="false" ht="30" hidden="false" customHeight="true" outlineLevel="0" collapsed="false">
      <c r="B4" s="7" t="s">
        <v>4</v>
      </c>
      <c r="C4" s="7" t="s">
        <v>5</v>
      </c>
      <c r="D4" s="7" t="s">
        <v>6</v>
      </c>
      <c r="E4" s="5"/>
      <c r="F4" s="7" t="s">
        <v>4</v>
      </c>
      <c r="G4" s="7" t="s">
        <v>5</v>
      </c>
      <c r="H4" s="7" t="s">
        <v>6</v>
      </c>
    </row>
    <row r="5" customFormat="false" ht="21.75" hidden="false" customHeight="true" outlineLevel="0" collapsed="false">
      <c r="B5" s="8" t="s">
        <v>7</v>
      </c>
      <c r="C5" s="8"/>
      <c r="D5" s="8"/>
      <c r="E5" s="5"/>
      <c r="F5" s="9" t="s">
        <v>8</v>
      </c>
      <c r="G5" s="9"/>
      <c r="H5" s="9"/>
    </row>
    <row r="6" customFormat="false" ht="18" hidden="false" customHeight="true" outlineLevel="0" collapsed="false">
      <c r="B6" s="10" t="s">
        <v>9</v>
      </c>
      <c r="C6" s="11" t="n">
        <v>50000</v>
      </c>
      <c r="D6" s="11" t="n">
        <v>45000</v>
      </c>
      <c r="E6" s="5"/>
      <c r="F6" s="12" t="s">
        <v>10</v>
      </c>
      <c r="G6" s="13" t="n">
        <v>100000</v>
      </c>
      <c r="H6" s="13" t="n">
        <v>100000</v>
      </c>
    </row>
    <row r="7" customFormat="false" ht="18" hidden="false" customHeight="true" outlineLevel="0" collapsed="false">
      <c r="B7" s="14" t="s">
        <v>11</v>
      </c>
      <c r="C7" s="15" t="n">
        <v>30000</v>
      </c>
      <c r="D7" s="15" t="n">
        <v>28000</v>
      </c>
      <c r="E7" s="5"/>
      <c r="F7" s="16" t="s">
        <v>12</v>
      </c>
      <c r="G7" s="17" t="n">
        <v>50000</v>
      </c>
      <c r="H7" s="17" t="n">
        <v>50000</v>
      </c>
    </row>
    <row r="8" customFormat="false" ht="18" hidden="false" customHeight="true" outlineLevel="0" collapsed="false">
      <c r="B8" s="18" t="s">
        <v>13</v>
      </c>
      <c r="C8" s="11" t="n">
        <v>20000</v>
      </c>
      <c r="D8" s="11" t="n">
        <v>17000</v>
      </c>
      <c r="E8" s="5"/>
      <c r="F8" s="12" t="s">
        <v>14</v>
      </c>
      <c r="G8" s="13" t="n">
        <v>40000</v>
      </c>
      <c r="H8" s="13" t="n">
        <v>45000</v>
      </c>
    </row>
    <row r="9" customFormat="false" ht="18" hidden="false" customHeight="true" outlineLevel="0" collapsed="false">
      <c r="B9" s="19" t="s">
        <v>15</v>
      </c>
      <c r="C9" s="15" t="n">
        <v>300000</v>
      </c>
      <c r="D9" s="15" t="n">
        <v>320000</v>
      </c>
      <c r="E9" s="5"/>
      <c r="F9" s="20" t="s">
        <v>16</v>
      </c>
      <c r="G9" s="17" t="n">
        <v>10000</v>
      </c>
      <c r="H9" s="17" t="n">
        <v>10000</v>
      </c>
    </row>
    <row r="10" customFormat="false" ht="18" hidden="false" customHeight="true" outlineLevel="0" collapsed="false">
      <c r="B10" s="18" t="s">
        <v>17</v>
      </c>
      <c r="C10" s="11" t="n">
        <v>180000</v>
      </c>
      <c r="D10" s="11" t="n">
        <v>180000</v>
      </c>
      <c r="E10" s="5"/>
      <c r="F10" s="21" t="s">
        <v>18</v>
      </c>
      <c r="G10" s="13" t="n">
        <v>30000</v>
      </c>
      <c r="H10" s="13" t="n">
        <v>35000</v>
      </c>
    </row>
    <row r="11" customFormat="false" ht="18" hidden="false" customHeight="true" outlineLevel="0" collapsed="false">
      <c r="B11" s="14" t="s">
        <v>19</v>
      </c>
      <c r="C11" s="15" t="n">
        <v>80000</v>
      </c>
      <c r="D11" s="15" t="n">
        <v>90000</v>
      </c>
      <c r="E11" s="5"/>
      <c r="F11" s="16" t="s">
        <v>20</v>
      </c>
      <c r="G11" s="17" t="n">
        <v>15000</v>
      </c>
      <c r="H11" s="17" t="n">
        <v>18000</v>
      </c>
    </row>
    <row r="12" customFormat="false" ht="18" hidden="false" customHeight="true" outlineLevel="0" collapsed="false">
      <c r="B12" s="18" t="s">
        <v>21</v>
      </c>
      <c r="C12" s="11" t="n">
        <v>40000</v>
      </c>
      <c r="D12" s="11" t="n">
        <v>50000</v>
      </c>
      <c r="E12" s="5"/>
      <c r="F12" s="12" t="s">
        <v>22</v>
      </c>
      <c r="G12" s="13" t="n">
        <v>20000</v>
      </c>
      <c r="H12" s="13" t="n">
        <v>25000</v>
      </c>
    </row>
    <row r="13" customFormat="false" ht="18" hidden="false" customHeight="true" outlineLevel="0" collapsed="false">
      <c r="B13" s="19" t="s">
        <v>23</v>
      </c>
      <c r="C13" s="15" t="n">
        <v>50000</v>
      </c>
      <c r="D13" s="15" t="n">
        <v>55000</v>
      </c>
      <c r="E13" s="5"/>
    </row>
    <row r="14" customFormat="false" ht="18" hidden="false" customHeight="true" outlineLevel="0" collapsed="false">
      <c r="B14" s="18" t="s">
        <v>24</v>
      </c>
      <c r="C14" s="11" t="n">
        <v>30000</v>
      </c>
      <c r="D14" s="11" t="n">
        <v>35000</v>
      </c>
      <c r="E14" s="5"/>
      <c r="F14" s="22" t="s">
        <v>25</v>
      </c>
      <c r="G14" s="23" t="n">
        <f aca="false">SUM(G6:G13)</f>
        <v>265000</v>
      </c>
      <c r="H14" s="23" t="n">
        <f aca="false">SUM(H6:H13)</f>
        <v>283000</v>
      </c>
    </row>
    <row r="15" customFormat="false" ht="21.75" hidden="false" customHeight="true" outlineLevel="0" collapsed="false">
      <c r="B15" s="14" t="s">
        <v>26</v>
      </c>
      <c r="C15" s="15" t="n">
        <v>20000</v>
      </c>
      <c r="D15" s="15" t="n">
        <v>20000</v>
      </c>
      <c r="E15" s="5"/>
      <c r="F15" s="24" t="s">
        <v>27</v>
      </c>
      <c r="G15" s="24"/>
      <c r="H15" s="24"/>
    </row>
    <row r="16" customFormat="false" ht="18" hidden="false" customHeight="true" outlineLevel="0" collapsed="false">
      <c r="B16" s="22" t="s">
        <v>28</v>
      </c>
      <c r="C16" s="23" t="n">
        <f aca="false">SUM(C6:C15)</f>
        <v>800000</v>
      </c>
      <c r="D16" s="23" t="n">
        <f aca="false">SUM(D6:D15)</f>
        <v>840000</v>
      </c>
      <c r="E16" s="5"/>
      <c r="F16" s="12" t="s">
        <v>29</v>
      </c>
      <c r="G16" s="13" t="n">
        <v>25000</v>
      </c>
      <c r="H16" s="13" t="n">
        <v>27000</v>
      </c>
    </row>
    <row r="17" customFormat="false" ht="18" hidden="false" customHeight="true" outlineLevel="0" collapsed="false">
      <c r="B17" s="25" t="s">
        <v>30</v>
      </c>
      <c r="C17" s="25"/>
      <c r="D17" s="25"/>
      <c r="E17" s="5"/>
      <c r="F17" s="16" t="s">
        <v>31</v>
      </c>
      <c r="G17" s="17" t="n">
        <v>10000</v>
      </c>
      <c r="H17" s="17" t="n">
        <v>12000</v>
      </c>
    </row>
    <row r="18" customFormat="false" ht="18" hidden="false" customHeight="true" outlineLevel="0" collapsed="false">
      <c r="B18" s="10" t="s">
        <v>32</v>
      </c>
      <c r="C18" s="11" t="n">
        <v>80000</v>
      </c>
      <c r="D18" s="11" t="n">
        <v>85000</v>
      </c>
      <c r="E18" s="5"/>
      <c r="F18" s="12" t="s">
        <v>33</v>
      </c>
      <c r="G18" s="13" t="n">
        <v>8000</v>
      </c>
      <c r="H18" s="13" t="n">
        <v>9000</v>
      </c>
    </row>
    <row r="19" customFormat="false" ht="18" hidden="false" customHeight="true" outlineLevel="0" collapsed="false">
      <c r="B19" s="14" t="s">
        <v>34</v>
      </c>
      <c r="C19" s="15" t="n">
        <v>30000</v>
      </c>
      <c r="D19" s="15" t="n">
        <v>32000</v>
      </c>
      <c r="E19" s="5"/>
    </row>
    <row r="20" customFormat="false" ht="18" hidden="false" customHeight="true" outlineLevel="0" collapsed="false">
      <c r="B20" s="18" t="s">
        <v>35</v>
      </c>
      <c r="C20" s="11" t="n">
        <v>50000</v>
      </c>
      <c r="D20" s="11" t="n">
        <v>53000</v>
      </c>
      <c r="E20" s="5"/>
      <c r="F20" s="22" t="s">
        <v>36</v>
      </c>
      <c r="G20" s="23" t="n">
        <f aca="false">SUM(G16:G19)</f>
        <v>43000</v>
      </c>
      <c r="H20" s="23" t="n">
        <f aca="false">SUM(H16:H19)</f>
        <v>48000</v>
      </c>
    </row>
    <row r="21" customFormat="false" ht="21.75" hidden="false" customHeight="true" outlineLevel="0" collapsed="false">
      <c r="B21" s="19" t="s">
        <v>37</v>
      </c>
      <c r="C21" s="15" t="n">
        <v>60000</v>
      </c>
      <c r="D21" s="15" t="n">
        <v>65000</v>
      </c>
      <c r="E21" s="5"/>
      <c r="F21" s="26" t="s">
        <v>38</v>
      </c>
      <c r="G21" s="26"/>
      <c r="H21" s="26"/>
    </row>
    <row r="22" customFormat="false" ht="18" hidden="false" customHeight="true" outlineLevel="0" collapsed="false">
      <c r="B22" s="18" t="s">
        <v>39</v>
      </c>
      <c r="C22" s="11" t="n">
        <v>45000</v>
      </c>
      <c r="D22" s="11" t="n">
        <v>50000</v>
      </c>
      <c r="E22" s="5"/>
      <c r="F22" s="12" t="s">
        <v>40</v>
      </c>
      <c r="G22" s="13" t="n">
        <v>5000</v>
      </c>
      <c r="H22" s="13" t="n">
        <v>5000</v>
      </c>
    </row>
    <row r="23" customFormat="false" ht="18" hidden="false" customHeight="true" outlineLevel="0" collapsed="false">
      <c r="B23" s="14" t="s">
        <v>41</v>
      </c>
      <c r="C23" s="15" t="n">
        <v>15000</v>
      </c>
      <c r="D23" s="15" t="n">
        <v>15000</v>
      </c>
      <c r="E23" s="5"/>
      <c r="F23" s="16" t="s">
        <v>42</v>
      </c>
      <c r="G23" s="17" t="n">
        <v>80000</v>
      </c>
      <c r="H23" s="17" t="n">
        <v>75000</v>
      </c>
    </row>
    <row r="24" customFormat="false" ht="18" hidden="false" customHeight="true" outlineLevel="0" collapsed="false">
      <c r="B24" s="10" t="s">
        <v>43</v>
      </c>
      <c r="C24" s="11" t="n">
        <v>10000</v>
      </c>
      <c r="D24" s="11" t="n">
        <v>12000</v>
      </c>
      <c r="E24" s="5"/>
      <c r="F24" s="12" t="s">
        <v>44</v>
      </c>
      <c r="G24" s="13" t="n">
        <v>30000</v>
      </c>
      <c r="H24" s="13" t="n">
        <v>33000</v>
      </c>
    </row>
    <row r="25" customFormat="false" ht="18" hidden="false" customHeight="true" outlineLevel="0" collapsed="false">
      <c r="B25" s="19" t="s">
        <v>45</v>
      </c>
      <c r="C25" s="15" t="n">
        <v>30000</v>
      </c>
      <c r="D25" s="15" t="n">
        <v>38000</v>
      </c>
      <c r="E25" s="5"/>
      <c r="F25" s="16" t="s">
        <v>46</v>
      </c>
      <c r="G25" s="17" t="n">
        <v>7000</v>
      </c>
      <c r="H25" s="17" t="n">
        <v>7000</v>
      </c>
    </row>
    <row r="26" customFormat="false" ht="15" hidden="false" customHeight="true" outlineLevel="0" collapsed="false">
      <c r="E26" s="5"/>
    </row>
    <row r="27" customFormat="false" ht="18" hidden="false" customHeight="true" outlineLevel="0" collapsed="false">
      <c r="B27" s="22" t="s">
        <v>47</v>
      </c>
      <c r="C27" s="23" t="n">
        <f aca="false">SUM(C17:C26)</f>
        <v>320000</v>
      </c>
      <c r="D27" s="23" t="n">
        <f aca="false">SUM(D17:D26)</f>
        <v>350000</v>
      </c>
      <c r="E27" s="5"/>
      <c r="F27" s="22" t="s">
        <v>48</v>
      </c>
      <c r="G27" s="23" t="n">
        <f aca="false">SUM(G22:G26)</f>
        <v>122000</v>
      </c>
      <c r="H27" s="23" t="n">
        <f aca="false">SUM(H22:H26)</f>
        <v>120000</v>
      </c>
    </row>
    <row r="28" customFormat="false" ht="21.75" hidden="false" customHeight="true" outlineLevel="0" collapsed="false">
      <c r="B28" s="27" t="s">
        <v>49</v>
      </c>
      <c r="C28" s="27"/>
      <c r="D28" s="27"/>
      <c r="E28" s="5"/>
      <c r="F28" s="28" t="s">
        <v>50</v>
      </c>
      <c r="G28" s="28"/>
      <c r="H28" s="28"/>
    </row>
    <row r="29" customFormat="false" ht="18" hidden="false" customHeight="true" outlineLevel="0" collapsed="false">
      <c r="B29" s="19" t="s">
        <v>51</v>
      </c>
      <c r="C29" s="15" t="n">
        <v>5000</v>
      </c>
      <c r="D29" s="15" t="n">
        <v>5000</v>
      </c>
      <c r="E29" s="5"/>
      <c r="F29" s="16" t="s">
        <v>52</v>
      </c>
      <c r="G29" s="17" t="n">
        <v>5000</v>
      </c>
      <c r="H29" s="17" t="n">
        <v>5000</v>
      </c>
    </row>
    <row r="30" customFormat="false" ht="25.5" hidden="false" customHeight="true" outlineLevel="0" collapsed="false">
      <c r="B30" s="29" t="s">
        <v>53</v>
      </c>
      <c r="C30" s="30" t="n">
        <f aca="false">SUM(C5:C29)</f>
        <v>2245000</v>
      </c>
      <c r="D30" s="30" t="n">
        <f aca="false">SUM(D5:D29)</f>
        <v>2385000</v>
      </c>
      <c r="E30" s="5"/>
      <c r="F30" s="31" t="s">
        <v>54</v>
      </c>
      <c r="G30" s="32" t="n">
        <f aca="false">SUM(G5:G29)</f>
        <v>865000</v>
      </c>
      <c r="H30" s="32" t="n">
        <f aca="false">SUM(H5:H29)</f>
        <v>907000</v>
      </c>
    </row>
    <row r="31" customFormat="false" ht="15" hidden="false" customHeight="true" outlineLevel="0" collapsed="false">
      <c r="E31" s="5"/>
    </row>
    <row r="32" customFormat="false" ht="27.75" hidden="false" customHeight="true" outlineLevel="0" collapsed="false">
      <c r="B32" s="33" t="str">
        <f aca="false">IF(D30=H30,"✔  BILANZ AUSGEGLICHEN  —  Summe Aktiva = Summe Passiva","✘  BILANZ NICHT AUSGEGLICHEN  —  Differenz: "&amp;TEXT(D30-H30,"#,##0.00")&amp;" EUR")</f>
        <v>✘  BILANZ NICHT AUSGEGLICHEN  —  Differenz: 1,478,000.00 EUR</v>
      </c>
      <c r="C32" s="33"/>
      <c r="D32" s="33"/>
      <c r="E32" s="33"/>
      <c r="F32" s="33"/>
      <c r="G32" s="33"/>
      <c r="H32" s="33"/>
    </row>
    <row r="33" customFormat="false" ht="15" hidden="false" customHeight="true" outlineLevel="0" collapsed="false">
      <c r="E33" s="5"/>
    </row>
    <row r="34" customFormat="false" ht="15" hidden="false" customHeight="true" outlineLevel="0" collapsed="false">
      <c r="E34" s="5"/>
    </row>
  </sheetData>
  <mergeCells count="12">
    <mergeCell ref="A1:H1"/>
    <mergeCell ref="A2:H2"/>
    <mergeCell ref="B3:D3"/>
    <mergeCell ref="F3:H3"/>
    <mergeCell ref="B5:D5"/>
    <mergeCell ref="F5:H5"/>
    <mergeCell ref="F15:H15"/>
    <mergeCell ref="B17:D17"/>
    <mergeCell ref="F21:H21"/>
    <mergeCell ref="B28:D28"/>
    <mergeCell ref="F28:H28"/>
    <mergeCell ref="B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4" min="3" style="1" width="22"/>
    <col collapsed="false" customWidth="true" hidden="false" outlineLevel="0" max="5" min="5" style="1" width="4"/>
  </cols>
  <sheetData>
    <row r="1" customFormat="false" ht="37.5" hidden="false" customHeight="true" outlineLevel="0" collapsed="false">
      <c r="A1" s="34" t="s">
        <v>55</v>
      </c>
      <c r="B1" s="34"/>
      <c r="C1" s="34"/>
      <c r="D1" s="34"/>
      <c r="E1" s="34"/>
    </row>
    <row r="2" customFormat="false" ht="21.75" hidden="false" customHeight="true" outlineLevel="0" collapsed="false">
      <c r="A2" s="35" t="s">
        <v>56</v>
      </c>
      <c r="B2" s="35"/>
      <c r="C2" s="35"/>
      <c r="D2" s="35"/>
      <c r="E2" s="35"/>
    </row>
    <row r="4" customFormat="false" ht="24" hidden="false" customHeight="true" outlineLevel="0" collapsed="false">
      <c r="B4" s="36" t="s">
        <v>2</v>
      </c>
      <c r="C4" s="36"/>
      <c r="D4" s="36"/>
    </row>
    <row r="5" customFormat="false" ht="25.5" hidden="false" customHeight="true" outlineLevel="0" collapsed="false">
      <c r="B5" s="7" t="s">
        <v>4</v>
      </c>
      <c r="C5" s="7" t="s">
        <v>57</v>
      </c>
      <c r="D5" s="7" t="s">
        <v>58</v>
      </c>
    </row>
    <row r="6" customFormat="false" ht="19.5" hidden="false" customHeight="true" outlineLevel="0" collapsed="false">
      <c r="B6" s="37" t="s">
        <v>59</v>
      </c>
      <c r="C6" s="38" t="n">
        <v>45000</v>
      </c>
      <c r="D6" s="39" t="n">
        <f aca="false">IF(C15=0,0,C6/C15)</f>
        <v>0.072</v>
      </c>
    </row>
    <row r="7" customFormat="false" ht="19.5" hidden="false" customHeight="true" outlineLevel="0" collapsed="false">
      <c r="B7" s="40" t="s">
        <v>60</v>
      </c>
      <c r="C7" s="38" t="n">
        <v>320000</v>
      </c>
      <c r="D7" s="41" t="n">
        <f aca="false">IF(C15=0,0,C7/C15)</f>
        <v>0.512</v>
      </c>
    </row>
    <row r="8" customFormat="false" ht="19.5" hidden="false" customHeight="true" outlineLevel="0" collapsed="false">
      <c r="B8" s="37" t="s">
        <v>61</v>
      </c>
      <c r="C8" s="38" t="n">
        <v>55000</v>
      </c>
      <c r="D8" s="39" t="n">
        <f aca="false">IF(C15=0,0,C8/C15)</f>
        <v>0.088</v>
      </c>
    </row>
    <row r="9" customFormat="false" ht="19.5" hidden="false" customHeight="true" outlineLevel="0" collapsed="false">
      <c r="B9" s="40" t="s">
        <v>62</v>
      </c>
      <c r="C9" s="38" t="n">
        <v>85000</v>
      </c>
      <c r="D9" s="41" t="n">
        <f aca="false">IF(C15=0,0,C9/C15)</f>
        <v>0.136</v>
      </c>
    </row>
    <row r="10" customFormat="false" ht="19.5" hidden="false" customHeight="true" outlineLevel="0" collapsed="false">
      <c r="B10" s="37" t="s">
        <v>63</v>
      </c>
      <c r="C10" s="38" t="n">
        <v>50000</v>
      </c>
      <c r="D10" s="39" t="n">
        <f aca="false">IF(C15=0,0,C10/C15)</f>
        <v>0.08</v>
      </c>
    </row>
    <row r="11" customFormat="false" ht="19.5" hidden="false" customHeight="true" outlineLevel="0" collapsed="false">
      <c r="B11" s="40" t="s">
        <v>64</v>
      </c>
      <c r="C11" s="38" t="n">
        <v>15000</v>
      </c>
      <c r="D11" s="41" t="n">
        <f aca="false">IF(C15=0,0,C11/C15)</f>
        <v>0.024</v>
      </c>
    </row>
    <row r="12" customFormat="false" ht="19.5" hidden="false" customHeight="true" outlineLevel="0" collapsed="false">
      <c r="B12" s="37" t="s">
        <v>65</v>
      </c>
      <c r="C12" s="38" t="n">
        <v>12000</v>
      </c>
      <c r="D12" s="39" t="n">
        <f aca="false">IF(C15=0,0,C12/C15)</f>
        <v>0.0192</v>
      </c>
    </row>
    <row r="13" customFormat="false" ht="19.5" hidden="false" customHeight="true" outlineLevel="0" collapsed="false">
      <c r="B13" s="40" t="s">
        <v>66</v>
      </c>
      <c r="C13" s="38" t="n">
        <v>38000</v>
      </c>
      <c r="D13" s="41" t="n">
        <f aca="false">IF(C15=0,0,C13/C15)</f>
        <v>0.0608</v>
      </c>
    </row>
    <row r="14" customFormat="false" ht="19.5" hidden="false" customHeight="true" outlineLevel="0" collapsed="false">
      <c r="B14" s="37" t="s">
        <v>67</v>
      </c>
      <c r="C14" s="38" t="n">
        <v>5000</v>
      </c>
      <c r="D14" s="39" t="n">
        <f aca="false">IF(C15=0,0,C14/C15)</f>
        <v>0.008</v>
      </c>
    </row>
    <row r="15" customFormat="false" ht="24" hidden="false" customHeight="true" outlineLevel="0" collapsed="false">
      <c r="B15" s="42" t="s">
        <v>68</v>
      </c>
      <c r="C15" s="43" t="n">
        <f aca="false">SUM(C6:C14)</f>
        <v>625000</v>
      </c>
      <c r="D15" s="44" t="s">
        <v>69</v>
      </c>
    </row>
    <row r="17" customFormat="false" ht="24" hidden="false" customHeight="true" outlineLevel="0" collapsed="false">
      <c r="B17" s="45" t="s">
        <v>3</v>
      </c>
      <c r="C17" s="45"/>
      <c r="D17" s="45"/>
    </row>
    <row r="18" customFormat="false" ht="25.5" hidden="false" customHeight="true" outlineLevel="0" collapsed="false">
      <c r="B18" s="7" t="s">
        <v>4</v>
      </c>
      <c r="C18" s="7" t="s">
        <v>57</v>
      </c>
      <c r="D18" s="7" t="s">
        <v>58</v>
      </c>
    </row>
    <row r="19" customFormat="false" ht="19.5" hidden="false" customHeight="true" outlineLevel="0" collapsed="false">
      <c r="B19" s="46" t="s">
        <v>70</v>
      </c>
      <c r="C19" s="38" t="n">
        <v>100000</v>
      </c>
      <c r="D19" s="47" t="n">
        <f aca="false">IF(C29=0,0,C19/C29)</f>
        <v>0.256410256410256</v>
      </c>
    </row>
    <row r="20" customFormat="false" ht="19.5" hidden="false" customHeight="true" outlineLevel="0" collapsed="false">
      <c r="B20" s="40" t="s">
        <v>71</v>
      </c>
      <c r="C20" s="38" t="n">
        <v>50000</v>
      </c>
      <c r="D20" s="41" t="n">
        <f aca="false">IF(C29=0,0,C20/C29)</f>
        <v>0.128205128205128</v>
      </c>
    </row>
    <row r="21" customFormat="false" ht="19.5" hidden="false" customHeight="true" outlineLevel="0" collapsed="false">
      <c r="B21" s="46" t="s">
        <v>72</v>
      </c>
      <c r="C21" s="38" t="n">
        <v>45000</v>
      </c>
      <c r="D21" s="47" t="n">
        <f aca="false">IF(C29=0,0,C21/C29)</f>
        <v>0.115384615384615</v>
      </c>
    </row>
    <row r="22" customFormat="false" ht="19.5" hidden="false" customHeight="true" outlineLevel="0" collapsed="false">
      <c r="B22" s="40" t="s">
        <v>73</v>
      </c>
      <c r="C22" s="38" t="n">
        <v>18000</v>
      </c>
      <c r="D22" s="41" t="n">
        <f aca="false">IF(C29=0,0,C22/C29)</f>
        <v>0.0461538461538462</v>
      </c>
    </row>
    <row r="23" customFormat="false" ht="19.5" hidden="false" customHeight="true" outlineLevel="0" collapsed="false">
      <c r="B23" s="46" t="s">
        <v>74</v>
      </c>
      <c r="C23" s="38" t="n">
        <v>25000</v>
      </c>
      <c r="D23" s="47" t="n">
        <f aca="false">IF(C29=0,0,C23/C29)</f>
        <v>0.0641025641025641</v>
      </c>
    </row>
    <row r="24" customFormat="false" ht="19.5" hidden="false" customHeight="true" outlineLevel="0" collapsed="false">
      <c r="B24" s="40" t="s">
        <v>29</v>
      </c>
      <c r="C24" s="38" t="n">
        <v>27000</v>
      </c>
      <c r="D24" s="41" t="n">
        <f aca="false">IF(C29=0,0,C24/C29)</f>
        <v>0.0692307692307692</v>
      </c>
    </row>
    <row r="25" customFormat="false" ht="19.5" hidden="false" customHeight="true" outlineLevel="0" collapsed="false">
      <c r="B25" s="46" t="s">
        <v>31</v>
      </c>
      <c r="C25" s="38" t="n">
        <v>12000</v>
      </c>
      <c r="D25" s="47" t="n">
        <f aca="false">IF(C29=0,0,C25/C29)</f>
        <v>0.0307692307692308</v>
      </c>
    </row>
    <row r="26" customFormat="false" ht="19.5" hidden="false" customHeight="true" outlineLevel="0" collapsed="false">
      <c r="B26" s="40" t="s">
        <v>42</v>
      </c>
      <c r="C26" s="38" t="n">
        <v>75000</v>
      </c>
      <c r="D26" s="41" t="n">
        <f aca="false">IF(C29=0,0,C26/C29)</f>
        <v>0.192307692307692</v>
      </c>
    </row>
    <row r="27" customFormat="false" ht="19.5" hidden="false" customHeight="true" outlineLevel="0" collapsed="false">
      <c r="B27" s="46" t="s">
        <v>75</v>
      </c>
      <c r="C27" s="38" t="n">
        <v>33000</v>
      </c>
      <c r="D27" s="47" t="n">
        <f aca="false">IF(C29=0,0,C27/C29)</f>
        <v>0.0846153846153846</v>
      </c>
    </row>
    <row r="28" customFormat="false" ht="19.5" hidden="false" customHeight="true" outlineLevel="0" collapsed="false">
      <c r="B28" s="40" t="s">
        <v>76</v>
      </c>
      <c r="C28" s="38" t="n">
        <v>5000</v>
      </c>
      <c r="D28" s="41" t="n">
        <f aca="false">IF(C29=0,0,C28/C29)</f>
        <v>0.0128205128205128</v>
      </c>
    </row>
    <row r="29" customFormat="false" ht="24" hidden="false" customHeight="true" outlineLevel="0" collapsed="false">
      <c r="B29" s="48" t="s">
        <v>77</v>
      </c>
      <c r="C29" s="49" t="n">
        <f aca="false">SUM(C19:C28)</f>
        <v>390000</v>
      </c>
      <c r="D29" s="50" t="s">
        <v>69</v>
      </c>
    </row>
    <row r="31" customFormat="false" ht="31.5" hidden="false" customHeight="true" outlineLevel="0" collapsed="false">
      <c r="B31" s="51" t="str">
        <f aca="false">IF(C15=C29,"✔  BILANZ AUSGEGLICHEN  (Aktiva = Passiva = "&amp;TEXT(C15,"#,##0.00")&amp;" EUR)","✘  DIFFERENZ: "&amp;TEXT(C15-C29,"#,##0.00")&amp;" EUR  |  Aktiva: "&amp;TEXT(C15,"#,##0.00")&amp;" EUR  |  Passiva: "&amp;TEXT(C29,"#,##0.00")&amp;" EUR")</f>
        <v>✘  DIFFERENZ: 235,000.00 EUR  |  Aktiva: 625,000.00 EUR  |  Passiva: 390,000.00 EUR</v>
      </c>
      <c r="C31" s="51"/>
      <c r="D31" s="51"/>
    </row>
    <row r="33" customFormat="false" ht="25.5" hidden="false" customHeight="true" outlineLevel="0" collapsed="false">
      <c r="B33" s="52" t="s">
        <v>78</v>
      </c>
      <c r="C33" s="52"/>
      <c r="D33" s="52"/>
    </row>
    <row r="34" customFormat="false" ht="21.75" hidden="false" customHeight="true" outlineLevel="0" collapsed="false">
      <c r="B34" s="7" t="s">
        <v>79</v>
      </c>
      <c r="C34" s="7" t="s">
        <v>80</v>
      </c>
      <c r="D34" s="7" t="s">
        <v>81</v>
      </c>
    </row>
    <row r="35" customFormat="false" ht="19.5" hidden="false" customHeight="true" outlineLevel="0" collapsed="false">
      <c r="B35" s="37" t="s">
        <v>82</v>
      </c>
      <c r="C35" s="53" t="n">
        <f aca="false">IF(C29=0,0,(SUM(C19:C23))/C29)</f>
        <v>0.61025641025641</v>
      </c>
      <c r="D35" s="54" t="str">
        <f aca="false">IF(C29=0,"-",IF((SUM(C19:C23))/C29&gt;=0.3,"✔ Solide (≥ 30 %)","⚠ Prüfen (&lt; 30 %)"))</f>
        <v>✔ Solide (≥ 30 %)</v>
      </c>
    </row>
    <row r="36" customFormat="false" ht="19.5" hidden="false" customHeight="true" outlineLevel="0" collapsed="false">
      <c r="B36" s="40" t="s">
        <v>83</v>
      </c>
      <c r="C36" s="55" t="n">
        <f aca="false">IF(C29=0,0,(SUM(C24:C28))/C29)</f>
        <v>0.38974358974359</v>
      </c>
      <c r="D36" s="56" t="str">
        <f aca="false">IF(C29=0,"-",IF((SUM(C24:C28))/C29&lt;=0.7,"✔ Akzeptabel (≤ 70 %)","⚠ Hoch (&gt; 70 %)"))</f>
        <v>✔ Akzeptabel (≤ 70 %)</v>
      </c>
    </row>
    <row r="37" customFormat="false" ht="19.5" hidden="false" customHeight="true" outlineLevel="0" collapsed="false">
      <c r="B37" s="37" t="s">
        <v>84</v>
      </c>
      <c r="C37" s="57" t="n">
        <f aca="false">IF((SUM(C19:C23))=0,0,(SUM(C24:C28))/(SUM(C19:C23)))</f>
        <v>0.638655462184874</v>
      </c>
      <c r="D37" s="54" t="str">
        <f aca="false">IF((SUM(C19:C23))=0,"-",IF((SUM(C24:C28))/(SUM(C19:C23))&lt;=1,"✔ Günstig (≤ 1)","⚠ Hoch (&gt; 1)"))</f>
        <v>✔ Günstig (≤ 1)</v>
      </c>
    </row>
    <row r="39" customFormat="false" ht="19.5" hidden="false" customHeight="true" outlineLevel="0" collapsed="false">
      <c r="B39" s="58" t="s">
        <v>85</v>
      </c>
      <c r="C39" s="58"/>
      <c r="D39" s="58"/>
    </row>
  </sheetData>
  <mergeCells count="7">
    <mergeCell ref="A1:E1"/>
    <mergeCell ref="A2:E2"/>
    <mergeCell ref="B4:D4"/>
    <mergeCell ref="B17:D17"/>
    <mergeCell ref="B31:D31"/>
    <mergeCell ref="B33:D33"/>
    <mergeCell ref="B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45"/>
    <col collapsed="false" customWidth="true" hidden="false" outlineLevel="0" max="4" min="4" style="1" width="25"/>
    <col collapsed="false" customWidth="true" hidden="false" outlineLevel="0" max="5" min="5" style="1" width="3"/>
  </cols>
  <sheetData>
    <row r="1" customFormat="false" ht="33.75" hidden="false" customHeight="true" outlineLevel="0" collapsed="false">
      <c r="A1" s="2" t="s">
        <v>86</v>
      </c>
      <c r="B1" s="2"/>
      <c r="C1" s="2"/>
      <c r="D1" s="2"/>
      <c r="E1" s="2"/>
    </row>
    <row r="3" customFormat="false" ht="24" hidden="false" customHeight="true" outlineLevel="0" collapsed="false">
      <c r="B3" s="59" t="s">
        <v>79</v>
      </c>
      <c r="C3" s="59" t="s">
        <v>87</v>
      </c>
      <c r="D3" s="59" t="s">
        <v>88</v>
      </c>
    </row>
    <row r="4" customFormat="false" ht="19.5" hidden="false" customHeight="true" outlineLevel="0" collapsed="false">
      <c r="B4" s="60" t="s">
        <v>82</v>
      </c>
      <c r="C4" s="60" t="s">
        <v>89</v>
      </c>
      <c r="D4" s="60" t="s">
        <v>90</v>
      </c>
    </row>
    <row r="5" customFormat="false" ht="19.5" hidden="false" customHeight="true" outlineLevel="0" collapsed="false">
      <c r="B5" s="61" t="s">
        <v>83</v>
      </c>
      <c r="C5" s="61" t="s">
        <v>91</v>
      </c>
      <c r="D5" s="61" t="s">
        <v>92</v>
      </c>
    </row>
    <row r="6" customFormat="false" ht="19.5" hidden="false" customHeight="true" outlineLevel="0" collapsed="false">
      <c r="B6" s="60" t="s">
        <v>93</v>
      </c>
      <c r="C6" s="60" t="s">
        <v>94</v>
      </c>
      <c r="D6" s="60" t="s">
        <v>95</v>
      </c>
    </row>
    <row r="7" customFormat="false" ht="19.5" hidden="false" customHeight="true" outlineLevel="0" collapsed="false">
      <c r="B7" s="61" t="s">
        <v>96</v>
      </c>
      <c r="C7" s="61" t="s">
        <v>97</v>
      </c>
      <c r="D7" s="61" t="s">
        <v>98</v>
      </c>
    </row>
    <row r="8" customFormat="false" ht="19.5" hidden="false" customHeight="true" outlineLevel="0" collapsed="false">
      <c r="B8" s="60" t="s">
        <v>99</v>
      </c>
      <c r="C8" s="60" t="s">
        <v>100</v>
      </c>
      <c r="D8" s="60" t="s">
        <v>101</v>
      </c>
    </row>
    <row r="9" customFormat="false" ht="19.5" hidden="false" customHeight="true" outlineLevel="0" collapsed="false">
      <c r="B9" s="61" t="s">
        <v>102</v>
      </c>
      <c r="C9" s="61" t="s">
        <v>103</v>
      </c>
      <c r="D9" s="61" t="s">
        <v>104</v>
      </c>
    </row>
    <row r="10" customFormat="false" ht="19.5" hidden="false" customHeight="true" outlineLevel="0" collapsed="false">
      <c r="B10" s="60" t="s">
        <v>105</v>
      </c>
      <c r="C10" s="60" t="s">
        <v>106</v>
      </c>
      <c r="D10" s="60" t="s">
        <v>107</v>
      </c>
    </row>
    <row r="11" customFormat="false" ht="19.5" hidden="false" customHeight="true" outlineLevel="0" collapsed="false">
      <c r="B11" s="61" t="s">
        <v>108</v>
      </c>
      <c r="C11" s="61" t="s">
        <v>109</v>
      </c>
      <c r="D11" s="61" t="s">
        <v>110</v>
      </c>
    </row>
    <row r="12" customFormat="false" ht="19.5" hidden="false" customHeight="true" outlineLevel="0" collapsed="false">
      <c r="B12" s="60" t="s">
        <v>111</v>
      </c>
      <c r="C12" s="60" t="s">
        <v>112</v>
      </c>
      <c r="D12" s="60" t="s">
        <v>113</v>
      </c>
    </row>
    <row r="14" customFormat="false" ht="15.75" hidden="false" customHeight="true" outlineLevel="0" collapsed="false">
      <c r="B14" s="62" t="s">
        <v>114</v>
      </c>
      <c r="C14" s="62"/>
      <c r="D14" s="62"/>
    </row>
  </sheetData>
  <mergeCells count="2">
    <mergeCell ref="A1:E1"/>
    <mergeCell ref="B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2026-03-16T08:58:17Z</dcterms:created>
  <dc:creator>openpyxl</dc:creator>
  <dc:description/>
  <dc:language>en-US</dc:language>
  <cp:lastModifiedBy/>
  <dcterms:modified xsi:type="dcterms:W3CDTF">2026-03-16T08:58:46Z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