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2"/>
    <sheet name="Risiko-Register" sheetId="2" state="visible" r:id="rId3"/>
    <sheet name="Chancen-Register" sheetId="3" state="visible" r:id="rId4"/>
    <sheet name="Risiko-Rechner" sheetId="4" state="visible" r:id="rId5"/>
    <sheet name="Risikomatrix" sheetId="5" state="visible" r:id="rId6"/>
    <sheet name="FAQ &amp; Anleitung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<sst xmlns="http://schemas.openxmlformats.org/spreadsheetml/2006/main" count="341" uniqueCount="296">
  <si>
    <t xml:space="preserve">CHANCEN-RISIKEN-ANALYSE</t>
  </si>
  <si>
    <t xml:space="preserve">Strategisches Management-Tool | R = P × I</t>
  </si>
  <si>
    <t xml:space="preserve">Erfasste Risiken</t>
  </si>
  <si>
    <t xml:space="preserve">Kritische Risiken</t>
  </si>
  <si>
    <t xml:space="preserve">Erfasste Chancen</t>
  </si>
  <si>
    <t xml:space="preserve">Top-Chancen</t>
  </si>
  <si>
    <t xml:space="preserve">Ø Risiko-Score</t>
  </si>
  <si>
    <t xml:space="preserve">▶ Detail-Sheet</t>
  </si>
  <si>
    <t xml:space="preserve">DER 4-SCHRITTE-ANALYSE-PROZESS</t>
  </si>
  <si>
    <t xml:space="preserve">1️⃣  IDENTIFIKATION</t>
  </si>
  <si>
    <t xml:space="preserve">2️⃣  BEWERTUNG</t>
  </si>
  <si>
    <t xml:space="preserve">3️⃣  STEUERUNG</t>
  </si>
  <si>
    <t xml:space="preserve">4️⃣  MONITORING</t>
  </si>
  <si>
    <t xml:space="preserve">Brainstorming, Checklisten,
Interviews, SWOT</t>
  </si>
  <si>
    <t xml:space="preserve">Wahrscheinlichkeit × Auswirkung
Priorisierung Top-10</t>
  </si>
  <si>
    <t xml:space="preserve">Vermeiden / Reduzieren
Versichern / Akzeptieren</t>
  </si>
  <si>
    <t xml:space="preserve">Überwachung, Reporting
Vierteljährliche Überprüfung</t>
  </si>
  <si>
    <t xml:space="preserve">SWOT-ANALYSE ÜBERSICHT</t>
  </si>
  <si>
    <t xml:space="preserve">STÄRKEN (Strengths)</t>
  </si>
  <si>
    <t xml:space="preserve">SCHWÄCHEN (Weaknesses)</t>
  </si>
  <si>
    <t xml:space="preserve">CHANCEN (Opportunities)</t>
  </si>
  <si>
    <t xml:space="preserve">Was können wir besser als andere?
→ Interne Vorteile &amp; Kompetenzen</t>
  </si>
  <si>
    <t xml:space="preserve">Wo fehlen Ressourcen oder Kompetenzen?
→ Interne Lücken</t>
  </si>
  <si>
    <t xml:space="preserve">Welche Markttrends spielen uns in die Hände?
→ Externe Potenziale</t>
  </si>
  <si>
    <t xml:space="preserve">RISIKEN (Threats)</t>
  </si>
  <si>
    <t xml:space="preserve">MASSNAHMEN: CHANCEN</t>
  </si>
  <si>
    <t xml:space="preserve">MASSNAHMEN: RISIKEN</t>
  </si>
  <si>
    <t xml:space="preserve">Welche externen Gefahren drohen?
→ Externe Bedrohungen</t>
  </si>
  <si>
    <t xml:space="preserve">Investieren, ausbauen
→ Partnerschaften eingehen</t>
  </si>
  <si>
    <t xml:space="preserve">Vermeiden, Reduzieren
Versichern, Akzeptieren</t>
  </si>
  <si>
    <t xml:space="preserve">ℹ️  Hinweis: Füllen Sie das Risiko-Register und das Chancen-Register aus. Der Risiko-Rechner auf Sheet 3 berechnet Einzel-Scores automatisch.</t>
  </si>
  <si>
    <t xml:space="preserve">Standard: ISO 31000 Risikomanagement  |  Formel: R = P (Eintrittswahrscheinlichkeit) × I (Schadensausmaß)</t>
  </si>
  <si>
    <t xml:space="preserve">RISIKO-REGISTER</t>
  </si>
  <si>
    <t xml:space="preserve">Erfassung, Bewertung und Steuerung aller identifizierten Unternehmensrisiken | Formel: R = P × I</t>
  </si>
  <si>
    <t xml:space="preserve">ID</t>
  </si>
  <si>
    <t xml:space="preserve">Risiko-Beschreibung</t>
  </si>
  <si>
    <t xml:space="preserve">Kategorie</t>
  </si>
  <si>
    <t xml:space="preserve">Quelle
(intern/extern)</t>
  </si>
  <si>
    <t xml:space="preserve">Eintrittswahr-scheinlichkeit
(P) 1–10</t>
  </si>
  <si>
    <t xml:space="preserve">Schadens-ausmaß
(I) 1–10</t>
  </si>
  <si>
    <t xml:space="preserve">Risiko-Score
R = P × I</t>
  </si>
  <si>
    <t xml:space="preserve">Risikostufe</t>
  </si>
  <si>
    <t xml:space="preserve">Maßnahmen-
strategie</t>
  </si>
  <si>
    <t xml:space="preserve">Konkrete
Maßnahmen</t>
  </si>
  <si>
    <t xml:space="preserve">Status</t>
  </si>
  <si>
    <t xml:space="preserve">Verantwortlich</t>
  </si>
  <si>
    <t xml:space="preserve">Fälligkeit</t>
  </si>
  <si>
    <t xml:space="preserve">R-001</t>
  </si>
  <si>
    <t xml:space="preserve">Lieferengpässe bei Schlüsselkomponenten</t>
  </si>
  <si>
    <t xml:space="preserve">Operationell</t>
  </si>
  <si>
    <t xml:space="preserve">Extern</t>
  </si>
  <si>
    <t xml:space="preserve">Vermeiden</t>
  </si>
  <si>
    <t xml:space="preserve">Alternativlieferanten aufbauen; Lagerbestand erhöhen</t>
  </si>
  <si>
    <t xml:space="preserve">Offen</t>
  </si>
  <si>
    <t xml:space="preserve">Supply Chain Mgr.</t>
  </si>
  <si>
    <t xml:space="preserve">2025-09-30</t>
  </si>
  <si>
    <t xml:space="preserve">R-002</t>
  </si>
  <si>
    <t xml:space="preserve">Gesetzesänderungen / neue Compliance-Anforderungen</t>
  </si>
  <si>
    <t xml:space="preserve">Rechtlich/Compliance</t>
  </si>
  <si>
    <t xml:space="preserve">Vermindern</t>
  </si>
  <si>
    <t xml:space="preserve">Rechtsberatung beauftragen; interne Compliance-Schulungen</t>
  </si>
  <si>
    <t xml:space="preserve">In Bearbeitung</t>
  </si>
  <si>
    <t xml:space="preserve">Rechtsabteilung</t>
  </si>
  <si>
    <t xml:space="preserve">2025-08-31</t>
  </si>
  <si>
    <t xml:space="preserve">R-003</t>
  </si>
  <si>
    <t xml:space="preserve">Intensivierter Wettbewerb durch neue Marktteilnehmer</t>
  </si>
  <si>
    <t xml:space="preserve">Strategisch</t>
  </si>
  <si>
    <t xml:space="preserve">Produktdifferenzierung; Kundenbindungsprogramme stärken</t>
  </si>
  <si>
    <t xml:space="preserve">Beobachtung</t>
  </si>
  <si>
    <t xml:space="preserve">Vertriebsleitung</t>
  </si>
  <si>
    <t xml:space="preserve">2025-12-31</t>
  </si>
  <si>
    <t xml:space="preserve">R-004</t>
  </si>
  <si>
    <t xml:space="preserve">IT-Sicherheitsvorfall / Datenschutzverletzung</t>
  </si>
  <si>
    <t xml:space="preserve">Technologisch</t>
  </si>
  <si>
    <t xml:space="preserve">Intern &amp; Extern</t>
  </si>
  <si>
    <t xml:space="preserve">Überwälzen (Versicherung)</t>
  </si>
  <si>
    <t xml:space="preserve">Cyber-Versicherung abschließen; Penetrationstests</t>
  </si>
  <si>
    <t xml:space="preserve">IT-Sicherheit</t>
  </si>
  <si>
    <t xml:space="preserve">2025-07-31</t>
  </si>
  <si>
    <t xml:space="preserve">R-005</t>
  </si>
  <si>
    <t xml:space="preserve">Liquiditätsengpass durch verzögerte Kundenzahlungen</t>
  </si>
  <si>
    <t xml:space="preserve">Finanziell</t>
  </si>
  <si>
    <t xml:space="preserve">Intern</t>
  </si>
  <si>
    <t xml:space="preserve">Factoring einführen; Mahnwesen optimieren</t>
  </si>
  <si>
    <t xml:space="preserve">CFO</t>
  </si>
  <si>
    <t xml:space="preserve">R-006</t>
  </si>
  <si>
    <t xml:space="preserve">R-007</t>
  </si>
  <si>
    <t xml:space="preserve">R-008</t>
  </si>
  <si>
    <t xml:space="preserve">R-009</t>
  </si>
  <si>
    <t xml:space="preserve">R-010</t>
  </si>
  <si>
    <t xml:space="preserve">R-011</t>
  </si>
  <si>
    <t xml:space="preserve">R-012</t>
  </si>
  <si>
    <t xml:space="preserve">R-013</t>
  </si>
  <si>
    <t xml:space="preserve">R-014</t>
  </si>
  <si>
    <t xml:space="preserve">R-015</t>
  </si>
  <si>
    <t xml:space="preserve">R-016</t>
  </si>
  <si>
    <t xml:space="preserve">R-017</t>
  </si>
  <si>
    <t xml:space="preserve">R-018</t>
  </si>
  <si>
    <t xml:space="preserve">R-019</t>
  </si>
  <si>
    <t xml:space="preserve">R-020</t>
  </si>
  <si>
    <t xml:space="preserve">R-021</t>
  </si>
  <si>
    <t xml:space="preserve">R-022</t>
  </si>
  <si>
    <t xml:space="preserve">R-023</t>
  </si>
  <si>
    <t xml:space="preserve">R-024</t>
  </si>
  <si>
    <t xml:space="preserve">R-025</t>
  </si>
  <si>
    <t xml:space="preserve">R-026</t>
  </si>
  <si>
    <t xml:space="preserve">R-027</t>
  </si>
  <si>
    <t xml:space="preserve">R-028</t>
  </si>
  <si>
    <t xml:space="preserve">R-029</t>
  </si>
  <si>
    <t xml:space="preserve">R-030</t>
  </si>
  <si>
    <t xml:space="preserve">R-031</t>
  </si>
  <si>
    <t xml:space="preserve">R-032</t>
  </si>
  <si>
    <t xml:space="preserve">R-033</t>
  </si>
  <si>
    <t xml:space="preserve">R-034</t>
  </si>
  <si>
    <t xml:space="preserve">R-035</t>
  </si>
  <si>
    <t xml:space="preserve">R-036</t>
  </si>
  <si>
    <t xml:space="preserve">R-037</t>
  </si>
  <si>
    <t xml:space="preserve">R-038</t>
  </si>
  <si>
    <t xml:space="preserve">R-039</t>
  </si>
  <si>
    <t xml:space="preserve">R-040</t>
  </si>
  <si>
    <t xml:space="preserve">R-041</t>
  </si>
  <si>
    <t xml:space="preserve">R-042</t>
  </si>
  <si>
    <t xml:space="preserve">R-043</t>
  </si>
  <si>
    <t xml:space="preserve">R-044</t>
  </si>
  <si>
    <t xml:space="preserve">R-045</t>
  </si>
  <si>
    <t xml:space="preserve">R-046</t>
  </si>
  <si>
    <t xml:space="preserve">R-047</t>
  </si>
  <si>
    <t xml:space="preserve">R-048</t>
  </si>
  <si>
    <t xml:space="preserve">R-049</t>
  </si>
  <si>
    <t xml:space="preserve">R-050</t>
  </si>
  <si>
    <t xml:space="preserve">LEGENDE RISIKO-SCORE  |  Kritisch: ≥ 70  |  Hoch: 40–69  |  Mittel: 20–39  |  Niedrig: &lt; 20  |  Blau = Eingabefelder  |  Schwarz = Formeln</t>
  </si>
  <si>
    <t xml:space="preserve">CHANCEN-REGISTER</t>
  </si>
  <si>
    <t xml:space="preserve">Identifikation und Nutzung strategischer Wachstumspotenziale | Chancen-Score = Potenzial × Realisierbarkeit</t>
  </si>
  <si>
    <t xml:space="preserve">Chancen-
Beschreibung</t>
  </si>
  <si>
    <t xml:space="preserve">Potenzial
(1–10)</t>
  </si>
  <si>
    <t xml:space="preserve">Realisier-
barkeit (1–10)</t>
  </si>
  <si>
    <t xml:space="preserve">Chancen-Score
P × R</t>
  </si>
  <si>
    <t xml:space="preserve">Maßnahmen
zur Nutzung</t>
  </si>
  <si>
    <t xml:space="preserve">Priorität</t>
  </si>
  <si>
    <t xml:space="preserve">Zeitrahmen</t>
  </si>
  <si>
    <t xml:space="preserve">C-001</t>
  </si>
  <si>
    <t xml:space="preserve">Digitalisierung &amp; KI-gestützte Prozessoptimierung</t>
  </si>
  <si>
    <t xml:space="preserve">Pilotprojekt KI-Automatisierung; Mitarbeiterschulungen</t>
  </si>
  <si>
    <t xml:space="preserve">CTO</t>
  </si>
  <si>
    <t xml:space="preserve">Q3 2025</t>
  </si>
  <si>
    <t xml:space="preserve">C-002</t>
  </si>
  <si>
    <t xml:space="preserve">Erschließung neuer geografischer Märkte (DACH+)</t>
  </si>
  <si>
    <t xml:space="preserve">Markt</t>
  </si>
  <si>
    <t xml:space="preserve">Marktanalyse; Partnersuche im Zielmarkt; lokale Anpassung</t>
  </si>
  <si>
    <t xml:space="preserve">Q4 2025</t>
  </si>
  <si>
    <t xml:space="preserve">C-003</t>
  </si>
  <si>
    <t xml:space="preserve">Strategische Partnerschaft mit Technologieunternehmen</t>
  </si>
  <si>
    <t xml:space="preserve">Partneridentifikation; Letter of Intent; Pilotprojekt</t>
  </si>
  <si>
    <t xml:space="preserve">CEO</t>
  </si>
  <si>
    <t xml:space="preserve">Q2 2026</t>
  </si>
  <si>
    <t xml:space="preserve">C-004</t>
  </si>
  <si>
    <t xml:space="preserve">Nachhaltigkeits-Trend als Differenzierungsmerkmal</t>
  </si>
  <si>
    <t xml:space="preserve">ESG-Strategie entwickeln; Zertifizierung anstreben</t>
  </si>
  <si>
    <t xml:space="preserve">Marketingleitung</t>
  </si>
  <si>
    <t xml:space="preserve">Q1 2026</t>
  </si>
  <si>
    <t xml:space="preserve">C-005</t>
  </si>
  <si>
    <t xml:space="preserve">Fördergelder &amp; Subventionen für Innovationsprojekte</t>
  </si>
  <si>
    <t xml:space="preserve">Fördermittelberatung; Antragsstellung BMWK-Programme</t>
  </si>
  <si>
    <t xml:space="preserve">C-006</t>
  </si>
  <si>
    <t xml:space="preserve">C-007</t>
  </si>
  <si>
    <t xml:space="preserve">C-008</t>
  </si>
  <si>
    <t xml:space="preserve">C-009</t>
  </si>
  <si>
    <t xml:space="preserve">C-010</t>
  </si>
  <si>
    <t xml:space="preserve">C-011</t>
  </si>
  <si>
    <t xml:space="preserve">C-012</t>
  </si>
  <si>
    <t xml:space="preserve">C-013</t>
  </si>
  <si>
    <t xml:space="preserve">C-014</t>
  </si>
  <si>
    <t xml:space="preserve">C-015</t>
  </si>
  <si>
    <t xml:space="preserve">C-016</t>
  </si>
  <si>
    <t xml:space="preserve">C-017</t>
  </si>
  <si>
    <t xml:space="preserve">C-018</t>
  </si>
  <si>
    <t xml:space="preserve">C-019</t>
  </si>
  <si>
    <t xml:space="preserve">C-020</t>
  </si>
  <si>
    <t xml:space="preserve">C-021</t>
  </si>
  <si>
    <t xml:space="preserve">C-022</t>
  </si>
  <si>
    <t xml:space="preserve">C-023</t>
  </si>
  <si>
    <t xml:space="preserve">C-024</t>
  </si>
  <si>
    <t xml:space="preserve">C-025</t>
  </si>
  <si>
    <t xml:space="preserve">C-026</t>
  </si>
  <si>
    <t xml:space="preserve">C-027</t>
  </si>
  <si>
    <t xml:space="preserve">C-028</t>
  </si>
  <si>
    <t xml:space="preserve">C-029</t>
  </si>
  <si>
    <t xml:space="preserve">C-030</t>
  </si>
  <si>
    <t xml:space="preserve">C-031</t>
  </si>
  <si>
    <t xml:space="preserve">C-032</t>
  </si>
  <si>
    <t xml:space="preserve">C-033</t>
  </si>
  <si>
    <t xml:space="preserve">C-034</t>
  </si>
  <si>
    <t xml:space="preserve">C-035</t>
  </si>
  <si>
    <t xml:space="preserve">C-036</t>
  </si>
  <si>
    <t xml:space="preserve">C-037</t>
  </si>
  <si>
    <t xml:space="preserve">C-038</t>
  </si>
  <si>
    <t xml:space="preserve">C-039</t>
  </si>
  <si>
    <t xml:space="preserve">C-040</t>
  </si>
  <si>
    <t xml:space="preserve">C-041</t>
  </si>
  <si>
    <t xml:space="preserve">C-042</t>
  </si>
  <si>
    <t xml:space="preserve">C-043</t>
  </si>
  <si>
    <t xml:space="preserve">C-044</t>
  </si>
  <si>
    <t xml:space="preserve">C-045</t>
  </si>
  <si>
    <t xml:space="preserve">C-046</t>
  </si>
  <si>
    <t xml:space="preserve">C-047</t>
  </si>
  <si>
    <t xml:space="preserve">C-048</t>
  </si>
  <si>
    <t xml:space="preserve">C-049</t>
  </si>
  <si>
    <t xml:space="preserve">C-050</t>
  </si>
  <si>
    <t xml:space="preserve">LEGENDE CHANCEN-SCORE  |  Hoch: ≥ 70  |  Mittel: 40–69  |  Niedrig: &lt; 40  |  Blau = Eingabefelder  |  Schwarz = Formeln</t>
  </si>
  <si>
    <t xml:space="preserve">INTERAKTIVER RISIKO-SCORE RECHNER</t>
  </si>
  <si>
    <t xml:space="preserve">Formel: R = P × I  |  P = Eintrittswahrscheinlichkeit (1–10)  |  I = Schadensausmaß (Impact, 1–10)</t>
  </si>
  <si>
    <t xml:space="preserve">EINZELRISIKO BEWERTEN</t>
  </si>
  <si>
    <t xml:space="preserve">Risiko-Bezeichnung</t>
  </si>
  <si>
    <t xml:space="preserve">Beispiel: IT-Sicherheitsvorfall</t>
  </si>
  <si>
    <t xml:space="preserve">← Eingabe</t>
  </si>
  <si>
    <t xml:space="preserve">Eintrittswahrscheinlichkeit (P)</t>
  </si>
  <si>
    <t xml:space="preserve">Schadensausmaß / Impact (I)</t>
  </si>
  <si>
    <t xml:space="preserve">Risiko-Score (R = P × I)</t>
  </si>
  <si>
    <t xml:space="preserve">← Berechnet</t>
  </si>
  <si>
    <t xml:space="preserve">Empfohlene Strategie</t>
  </si>
  <si>
    <t xml:space="preserve">BEWERTUNGSMATRIX – RISIKOKLASSIFIZIERUNG</t>
  </si>
  <si>
    <t xml:space="preserve">🔴 KRITISCH</t>
  </si>
  <si>
    <t xml:space="preserve">Score ≥ 70</t>
  </si>
  <si>
    <t xml:space="preserve">Sofortiger Handlungsbedarf – Eskalation an Geschäftsführung</t>
  </si>
  <si>
    <t xml:space="preserve">🟠 HOCH</t>
  </si>
  <si>
    <t xml:space="preserve">Score 40 – 69</t>
  </si>
  <si>
    <t xml:space="preserve">Dringend – Maßnahmenplan innerhalb 30 Tagen</t>
  </si>
  <si>
    <t xml:space="preserve">🟡 MITTEL</t>
  </si>
  <si>
    <t xml:space="preserve">Score 20 – 39</t>
  </si>
  <si>
    <t xml:space="preserve">Beobachtung – vierteljährliches Monitoring</t>
  </si>
  <si>
    <t xml:space="preserve">🟢 NIEDRIG</t>
  </si>
  <si>
    <t xml:space="preserve">Score &lt; 20</t>
  </si>
  <si>
    <t xml:space="preserve">Akzeptieren – dokumentieren und jährlich überprüfen</t>
  </si>
  <si>
    <t xml:space="preserve">BATCH-BEWERTUNG – MEHRERE RISIKEN GLEICHZEITIG BERECHNEN</t>
  </si>
  <si>
    <t xml:space="preserve">Risiko</t>
  </si>
  <si>
    <t xml:space="preserve">Wahrsch. (P)
1–10</t>
  </si>
  <si>
    <t xml:space="preserve">Auswirkung (I)
1–10</t>
  </si>
  <si>
    <t xml:space="preserve">Score R = P×I</t>
  </si>
  <si>
    <t xml:space="preserve">ℹ️  Gelbe Felder = Eingabe (blaue Schrift)  |  Hellblaue Felder = berechnete Formeln (schwarze Schrift)  |  Max. Score = 100</t>
  </si>
  <si>
    <t xml:space="preserve">RISIKOMATRIX (HEAT MAP)  |  R = P × I</t>
  </si>
  <si>
    <t xml:space="preserve">Visualisierung aller Risiken nach Eintrittswahrscheinlichkeit (vertikal) und Schadensausmaß (horizontal)</t>
  </si>
  <si>
    <t xml:space="preserve">P  \ I →</t>
  </si>
  <si>
    <t xml:space="preserve">1
Sehr
gering</t>
  </si>
  <si>
    <t xml:space="preserve">2
Gering</t>
  </si>
  <si>
    <t xml:space="preserve">3
Low-
Medium</t>
  </si>
  <si>
    <t xml:space="preserve">4
Mittel-
Unten</t>
  </si>
  <si>
    <t xml:space="preserve">5
Mittel</t>
  </si>
  <si>
    <t xml:space="preserve">6
Mittel-
Oben</t>
  </si>
  <si>
    <t xml:space="preserve">7
Signif.</t>
  </si>
  <si>
    <t xml:space="preserve">8
Hoch</t>
  </si>
  <si>
    <t xml:space="preserve">9
Sehr
hoch</t>
  </si>
  <si>
    <t xml:space="preserve">10
Extrem</t>
  </si>
  <si>
    <t xml:space="preserve">10
Fast
sicher</t>
  </si>
  <si>
    <t xml:space="preserve">4
Unwahr-
scheinlich</t>
  </si>
  <si>
    <t xml:space="preserve">3
Selten</t>
  </si>
  <si>
    <t xml:space="preserve">2
Sehr
selten</t>
  </si>
  <si>
    <t xml:space="preserve">1
Nahezu
unmögl.</t>
  </si>
  <si>
    <t xml:space="preserve">LEGENDE</t>
  </si>
  <si>
    <t xml:space="preserve">🔴 KRITISCH ≥ 70</t>
  </si>
  <si>
    <t xml:space="preserve">🟠 HOCH 40–69</t>
  </si>
  <si>
    <t xml:space="preserve">🟡 MITTEL 20–39</t>
  </si>
  <si>
    <t xml:space="preserve">🟢 NIEDRIG &lt; 20</t>
  </si>
  <si>
    <t xml:space="preserve">← Y-Achse: Eintrittswahrscheinlichkeit (P) 1 = nahezu unmöglich, 10 = fast sicher    X-Achse: Schadensausmaß / Impact (I) →</t>
  </si>
  <si>
    <t xml:space="preserve">FAQ &amp; ANLEITUNG – CHANCEN-RISIKEN-ANALYSE</t>
  </si>
  <si>
    <t xml:space="preserve">Leitfaden basierend auf ISO 31000 | SWOT-Analyse | Strategisches Management</t>
  </si>
  <si>
    <t xml:space="preserve">SCHNELLSTART – SO NUTZEN SIE DIESES TOOL</t>
  </si>
  <si>
    <t xml:space="preserve">Thema / Frage</t>
  </si>
  <si>
    <t xml:space="preserve">Antwort / Erläuterung</t>
  </si>
  <si>
    <t xml:space="preserve">Schritt 1: Risiko-Register befüllen</t>
  </si>
  <si>
    <t xml:space="preserve">Öffnen Sie Sheet 'Risiko-Register'. Geben Sie für jedes Risiko eine Beschreibung, Kategorie und Quelle ein. Vergeben Sie P (Wahrscheinlichkeit) und I (Auswirkung) auf der Skala 1–10. Der Risiko-Score (R = P × I) und die Risikostufe werden automatisch berechnet.</t>
  </si>
  <si>
    <t xml:space="preserve">Schritt 2: Chancen-Register befüllen</t>
  </si>
  <si>
    <t xml:space="preserve">Öffnen Sie Sheet 'Chancen-Register'. Erfassen Sie alle Wachstumspotenziale analog zum Risiko-Register mit Potenzial- und Realisierbarkeits-Score.</t>
  </si>
  <si>
    <t xml:space="preserve">Schritt 3: Risiko-Rechner nutzen</t>
  </si>
  <si>
    <t xml:space="preserve">Nutzen Sie Sheet 'Risiko-Rechner' für schnelle Einzel-Bewertungen. Geben Sie P und I ein – Score, Stufe und empfohlene Strategie werden sofort angezeigt.</t>
  </si>
  <si>
    <t xml:space="preserve">Schritt 4: Risikomatrix prüfen</t>
  </si>
  <si>
    <t xml:space="preserve">Das Sheet 'Risikomatrix' zeigt alle 100 P×I-Kombinationen als farbige Heat Map. Nutzen Sie diese zur visuellen Einordnung Ihrer Risiken.</t>
  </si>
  <si>
    <t xml:space="preserve">Schritt 5: Dashboard auswerten</t>
  </si>
  <si>
    <t xml:space="preserve">Das Dashboard fasst alle KPIs zusammen: Anzahl Risiken, kritische Fälle, Chancen und Score-Durchschnitt.</t>
  </si>
  <si>
    <t xml:space="preserve">HÄUFIG GESTELLTE FRAGEN (FAQ)</t>
  </si>
  <si>
    <t xml:space="preserve">Wie oft sollte die Analyse durchgeführt werden?</t>
  </si>
  <si>
    <t xml:space="preserve">Mindestens einmal jährlich im Rahmen der Strategieplanung. Bei volatilen Märkten oder großen Projekten ist ein vierteljährliches Update oder kontinuierliches Monitoring empfehlenswert.</t>
  </si>
  <si>
    <t xml:space="preserve">Was ist der Unterschied zwischen qualitativ und quantitativ?</t>
  </si>
  <si>
    <t xml:space="preserve">Qualitative Analysen beschreiben Risiken verbal (hoch/mittel/niedrig) – schnell und pragmatisch. Quantitative Analysen nutzen harte Finanzdaten (z. B. 'Verlust von 50.000 € bei 10% Wahrscheinlichkeit') – präziser, aber aufwendiger. Dieses Tool unterstützt beide Ansätze.</t>
  </si>
  <si>
    <t xml:space="preserve">Welche Risikostrategie wähle ich?</t>
  </si>
  <si>
    <t xml:space="preserve">Vermeiden: Aktivität aufgeben, die das Risiko erzeugt.
Vermindern: Wahrscheinlichkeit oder Auswirkung reduzieren.
Überwälzen: Risiko versichern oder an Dritte übertragen.
Akzeptieren: Risiko bewusst eingehen (z. B. bei geringem Score).</t>
  </si>
  <si>
    <t xml:space="preserve">Wann ist ein Risiko 'kritisch'?</t>
  </si>
  <si>
    <t xml:space="preserve">Ab einem Risiko-Score ≥ 70 (P × I). Bei einem Score von 70–100 ist sofortiger Handlungsbedarf und eine Eskalation an die Geschäftsführung erforderlich.</t>
  </si>
  <si>
    <t xml:space="preserve">Was ist ISO 31000?</t>
  </si>
  <si>
    <t xml:space="preserve">ISO 31000 ist der internationale Standard für Risikomanagement. Er empfiehlt einen strukturierten, iterativen Prozess: Kontext festlegen → Risiken identifizieren → analysieren → bewerten → behandeln → überwachen. Dieses Tool folgt diesem Framework.</t>
  </si>
  <si>
    <t xml:space="preserve">FORMEL &amp; METHODIK</t>
  </si>
  <si>
    <t xml:space="preserve">Risiko-Score Formel: R = P × I</t>
  </si>
  <si>
    <t xml:space="preserve">P (Probability) = Eintrittswahrscheinlichkeit auf Skala 1–10
I (Impact) = Schadensausmaß auf Skala 1–10
R (Risk Score) = Risikowert (max. 100)
Wichtiger Hinweis: Ein Risiko mit hoher Wahrscheinlichkeit aber geringer Auswirkung kann denselben Score haben wie ein unwahrscheinliches Katastrophen-Ereignis, erfordert aber ein anderes Management!</t>
  </si>
  <si>
    <t xml:space="preserve">SWOT-Analyse</t>
  </si>
  <si>
    <t xml:space="preserve">Stärken (Strengths): Was können wir besser als andere?
Schwächen (Weaknesses): Wo fehlen Ressourcen oder Kompetenzen?
Chancen (Opportunities): Welche Markttrends spielen uns in die Hände?
Risiken (Threats): Welche externen Gefahren drohen?
Die SWOT-Analyse ist oft der erste Schritt der Strategiefindung und kombiniert die interne Sicht (Stärken/Schwächen) mit der externen Sicht (Chancen/Risiken).</t>
  </si>
  <si>
    <t xml:space="preserve">Farbcodierung in diesem Workbook</t>
  </si>
  <si>
    <t xml:space="preserve">BLAU (Schrift): Eingabefelder – hier geben Sie Daten ein
SCHWARZ (Schrift): Berechnete Formeln – nicht manuell verändern
GRÜN (Schrift): Verknüpfungen zwischen Sheets
GELBER Hintergrund: Kritische Eingabefelder
ROT: Kritische Risiken  |  ORANGE: Hohe Risiken
GELB: Mittlere Risiken  |  GRÜN: Niedrige Risiken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</si>
</sst>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i val="true"/>
      <sz val="12"/>
      <color rgb="FFBDD7E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BF8F00"/>
      <name val="Arial"/>
      <family val="0"/>
      <charset val="1"/>
    </font>
    <font>
      <b val="true"/>
      <sz val="11"/>
      <color rgb="FF1E6B3B"/>
      <name val="Arial"/>
      <family val="0"/>
      <charset val="1"/>
    </font>
    <font>
      <b val="true"/>
      <sz val="11"/>
      <color rgb="FF9C0006"/>
      <name val="Arial"/>
      <family val="0"/>
      <charset val="1"/>
    </font>
    <font>
      <sz val="10"/>
      <color rgb="FF1F3864"/>
      <name val="Arial"/>
      <family val="0"/>
      <charset val="1"/>
    </font>
    <font>
      <sz val="10"/>
      <color rgb="FFBF8F00"/>
      <name val="Arial"/>
      <family val="0"/>
      <charset val="1"/>
    </font>
    <font>
      <sz val="10"/>
      <color rgb="FF1E6B3B"/>
      <name val="Arial"/>
      <family val="0"/>
      <charset val="1"/>
    </font>
    <font>
      <sz val="10"/>
      <color rgb="FF9C0006"/>
      <name val="Arial"/>
      <family val="0"/>
      <charset val="1"/>
    </font>
    <font>
      <i val="true"/>
      <sz val="10"/>
      <color rgb="FF1F3864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sz val="11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20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2"/>
      <color rgb="FF0000FF"/>
      <name val="Arial"/>
      <family val="0"/>
      <charset val="1"/>
    </font>
    <font>
      <b val="true"/>
      <sz val="14"/>
      <color rgb="FF0000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1"/>
      <color rgb="FF9C0006"/>
      <name val="Arial"/>
      <family val="0"/>
      <charset val="1"/>
    </font>
    <font>
      <b val="true"/>
      <sz val="11"/>
      <color rgb="FFFF6600"/>
      <name val="Arial"/>
      <family val="0"/>
      <charset val="1"/>
    </font>
    <font>
      <sz val="11"/>
      <color rgb="FFFF6600"/>
      <name val="Arial"/>
      <family val="0"/>
      <charset val="1"/>
    </font>
    <font>
      <sz val="11"/>
      <color rgb="FFBF8F00"/>
      <name val="Arial"/>
      <family val="0"/>
      <charset val="1"/>
    </font>
    <font>
      <sz val="11"/>
      <color rgb="FF1E6B3B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</fonts>
  <fills count="2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9C0006"/>
        <bgColor rgb="FF800000"/>
      </patternFill>
    </fill>
    <fill>
      <patternFill patternType="solid">
        <fgColor rgb="FFC00000"/>
        <bgColor rgb="FF9C0006"/>
      </patternFill>
    </fill>
    <fill>
      <patternFill patternType="solid">
        <fgColor rgb="FF1E6B3B"/>
        <bgColor rgb="FF375623"/>
      </patternFill>
    </fill>
    <fill>
      <patternFill patternType="solid">
        <fgColor rgb="FF375623"/>
        <bgColor rgb="FF1E6B3B"/>
      </patternFill>
    </fill>
    <fill>
      <patternFill patternType="solid">
        <fgColor rgb="FFBF8F00"/>
        <bgColor rgb="FF808000"/>
      </patternFill>
    </fill>
    <fill>
      <patternFill patternType="solid">
        <fgColor rgb="FFBDD7EE"/>
        <bgColor rgb="FF99CCFF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FF2CC"/>
      </patternFill>
    </fill>
    <fill>
      <patternFill patternType="solid">
        <fgColor rgb="FFFFCCCC"/>
        <bgColor rgb="FFFFCCAA"/>
      </patternFill>
    </fill>
    <fill>
      <patternFill patternType="solid">
        <fgColor rgb="FFF2F2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FCCAA"/>
        <bgColor rgb="FFFFCCCC"/>
      </patternFill>
    </fill>
    <fill>
      <patternFill patternType="solid">
        <fgColor rgb="FF92D050"/>
        <bgColor rgb="FFAAAAAA"/>
      </patternFill>
    </fill>
    <fill>
      <patternFill patternType="solid">
        <fgColor rgb="FFFFD966"/>
        <bgColor rgb="FFFFCCAA"/>
      </patternFill>
    </fill>
    <fill>
      <patternFill patternType="solid">
        <fgColor rgb="FFFF6600"/>
        <bgColor rgb="FFFF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1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1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8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9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6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4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42" fillId="14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41" fillId="16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42" fillId="16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40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Arial"/>
        <charset val="1"/>
        <family val="0"/>
        <b val="1"/>
        <color rgb="FF9C0006"/>
      </font>
      <fill>
        <patternFill>
          <bgColor rgb="FFFFCCCC"/>
        </patternFill>
      </fill>
    </dxf>
    <dxf>
      <font>
        <name val="Arial"/>
        <charset val="1"/>
        <family val="0"/>
        <b val="1"/>
        <color rgb="FFFF6600"/>
      </font>
      <fill>
        <patternFill>
          <bgColor rgb="FFFFCCAA"/>
        </patternFill>
      </fill>
    </dxf>
    <dxf>
      <font>
        <name val="Arial"/>
        <charset val="1"/>
        <family val="0"/>
        <color rgb="FFBF8F00"/>
      </font>
      <fill>
        <patternFill>
          <bgColor rgb="FFFFF2CC"/>
        </patternFill>
      </fill>
    </dxf>
    <dxf>
      <font>
        <name val="Arial"/>
        <charset val="1"/>
        <family val="0"/>
        <color rgb="FF1E6B3B"/>
      </font>
      <fill>
        <patternFill>
          <bgColor rgb="FFE2EFDA"/>
        </patternFill>
      </fill>
    </dxf>
    <dxf>
      <font>
        <name val="Arial"/>
        <charset val="1"/>
        <family val="0"/>
        <b val="1"/>
        <color rgb="FF1E6B3B"/>
      </font>
      <fill>
        <patternFill>
          <bgColor rgb="FFE2EFDA"/>
        </patternFill>
      </fill>
    </dxf>
    <dxf>
      <font>
        <name val="Arial"/>
        <charset val="1"/>
        <family val="0"/>
        <b val="1"/>
        <color rgb="FFBF8F00"/>
      </font>
      <fill>
        <patternFill>
          <bgColor rgb="FFFFF2CC"/>
        </patternFill>
      </fill>
    </dxf>
    <dxf>
      <font>
        <name val="Arial"/>
        <charset val="1"/>
        <family val="0"/>
        <color rgb="FF9C0006"/>
      </font>
      <fill>
        <patternFill>
          <bgColor rgb="FFFCE4D6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1E6B3B"/>
      <rgbColor rgb="FF000080"/>
      <rgbColor rgb="FF808000"/>
      <rgbColor rgb="FF800080"/>
      <rgbColor rgb="FF008080"/>
      <rgbColor rgb="FFFFCCCC"/>
      <rgbColor rgb="FF888888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CE4D6"/>
      <rgbColor rgb="FF99CCFF"/>
      <rgbColor rgb="FFFF99CC"/>
      <rgbColor rgb="FFCC99FF"/>
      <rgbColor rgb="FFFFCCAA"/>
      <rgbColor rgb="FF2E75B6"/>
      <rgbColor rgb="FF33CCCC"/>
      <rgbColor rgb="FF92D050"/>
      <rgbColor rgb="FFFFD966"/>
      <rgbColor rgb="FFBF8F00"/>
      <rgbColor rgb="FFFF6600"/>
      <rgbColor rgb="FF666699"/>
      <rgbColor rgb="FFAAAAAA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7" min="3" style="0" width="18"/>
    <col collapsed="false" customWidth="true" hidden="false" outlineLevel="0" max="8" min="8" style="0" width="3"/>
  </cols>
  <sheetData>
    <row r="1" customFormat="false" ht="9.75" hidden="false" customHeight="true" outlineLevel="0" collapsed="false"/>
    <row r="2" customFormat="false" ht="49.5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24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12" hidden="false" customHeight="true" outlineLevel="0" collapsed="false"/>
    <row r="5" customFormat="false" ht="21.75" hidden="false" customHeight="true" outlineLevel="0" collapsed="false">
      <c r="C5" s="3" t="s">
        <v>2</v>
      </c>
      <c r="D5" s="4" t="s">
        <v>3</v>
      </c>
      <c r="E5" s="5" t="s">
        <v>4</v>
      </c>
      <c r="F5" s="6" t="s">
        <v>5</v>
      </c>
      <c r="G5" s="7" t="s">
        <v>6</v>
      </c>
    </row>
    <row r="6" customFormat="false" ht="37.5" hidden="false" customHeight="true" outlineLevel="0" collapsed="false">
      <c r="C6" s="8" t="n">
        <f aca="false">COUNTA('Risiko-Register'!B5:B54)</f>
        <v>50</v>
      </c>
      <c r="D6" s="9" t="n">
        <f aca="false">COUNTIF('Risiko-Register'!L5:L54,"Kritisch")</f>
        <v>0</v>
      </c>
      <c r="E6" s="10" t="n">
        <f aca="false">COUNTA('Chancen-Register'!B5:B54)</f>
        <v>50</v>
      </c>
      <c r="F6" s="11" t="n">
        <f aca="false">COUNTIF('Chancen-Register'!J5:J54,"Hoch")</f>
        <v>0</v>
      </c>
      <c r="G6" s="12" t="str">
        <f aca="false">IFERROR(AVERAGE('Risiko-Register'!K5:K54),"-")</f>
        <v>-</v>
      </c>
    </row>
    <row r="7" customFormat="false" ht="30" hidden="false" customHeight="true" outlineLevel="0" collapsed="false">
      <c r="C7" s="13" t="s">
        <v>7</v>
      </c>
      <c r="D7" s="14" t="s">
        <v>7</v>
      </c>
      <c r="E7" s="15" t="s">
        <v>7</v>
      </c>
      <c r="F7" s="16" t="s">
        <v>7</v>
      </c>
      <c r="G7" s="17" t="s">
        <v>7</v>
      </c>
    </row>
    <row r="8" customFormat="false" ht="12" hidden="false" customHeight="true" outlineLevel="0" collapsed="false"/>
    <row r="9" customFormat="false" ht="9.75" hidden="false" customHeight="true" outlineLevel="0" collapsed="false"/>
    <row r="10" customFormat="false" ht="24" hidden="false" customHeight="true" outlineLevel="0" collapsed="false">
      <c r="B10" s="18" t="s">
        <v>8</v>
      </c>
      <c r="C10" s="18"/>
      <c r="D10" s="18"/>
      <c r="E10" s="18"/>
      <c r="F10" s="18"/>
      <c r="G10" s="18"/>
    </row>
    <row r="11" customFormat="false" ht="21.75" hidden="false" customHeight="true" outlineLevel="0" collapsed="false">
      <c r="C11" s="19" t="s">
        <v>9</v>
      </c>
      <c r="D11" s="20" t="s">
        <v>10</v>
      </c>
      <c r="E11" s="21" t="s">
        <v>11</v>
      </c>
      <c r="F11" s="22" t="s">
        <v>12</v>
      </c>
    </row>
    <row r="12" customFormat="false" ht="43.5" hidden="false" customHeight="true" outlineLevel="0" collapsed="false">
      <c r="C12" s="23" t="s">
        <v>13</v>
      </c>
      <c r="D12" s="24" t="s">
        <v>14</v>
      </c>
      <c r="E12" s="25" t="s">
        <v>15</v>
      </c>
      <c r="F12" s="26" t="s">
        <v>16</v>
      </c>
    </row>
    <row r="13" customFormat="false" ht="12" hidden="false" customHeight="true" outlineLevel="0" collapsed="false"/>
    <row r="14" customFormat="false" ht="24" hidden="false" customHeight="true" outlineLevel="0" collapsed="false">
      <c r="B14" s="18" t="s">
        <v>17</v>
      </c>
      <c r="C14" s="18"/>
      <c r="D14" s="18"/>
      <c r="E14" s="18"/>
      <c r="F14" s="18"/>
      <c r="G14" s="18"/>
    </row>
    <row r="15" customFormat="false" ht="21.75" hidden="false" customHeight="true" outlineLevel="0" collapsed="false">
      <c r="B15" s="27" t="s">
        <v>18</v>
      </c>
      <c r="C15" s="27"/>
      <c r="D15" s="28" t="s">
        <v>19</v>
      </c>
      <c r="E15" s="28"/>
      <c r="F15" s="29" t="s">
        <v>20</v>
      </c>
      <c r="G15" s="29"/>
    </row>
    <row r="16" customFormat="false" ht="43.5" hidden="false" customHeight="true" outlineLevel="0" collapsed="false">
      <c r="B16" s="30" t="s">
        <v>21</v>
      </c>
      <c r="C16" s="30"/>
      <c r="D16" s="31" t="s">
        <v>22</v>
      </c>
      <c r="E16" s="31"/>
      <c r="F16" s="32" t="s">
        <v>23</v>
      </c>
      <c r="G16" s="32"/>
    </row>
    <row r="17" customFormat="false" ht="21.75" hidden="false" customHeight="true" outlineLevel="0" collapsed="false">
      <c r="B17" s="33" t="s">
        <v>24</v>
      </c>
      <c r="C17" s="33"/>
      <c r="D17" s="27" t="s">
        <v>25</v>
      </c>
      <c r="E17" s="27"/>
      <c r="F17" s="34" t="s">
        <v>26</v>
      </c>
      <c r="G17" s="34"/>
    </row>
    <row r="18" customFormat="false" ht="43.5" hidden="false" customHeight="true" outlineLevel="0" collapsed="false">
      <c r="B18" s="35" t="s">
        <v>27</v>
      </c>
      <c r="C18" s="35"/>
      <c r="D18" s="30" t="s">
        <v>28</v>
      </c>
      <c r="E18" s="30"/>
      <c r="F18" s="36" t="s">
        <v>29</v>
      </c>
      <c r="G18" s="36"/>
    </row>
    <row r="19" customFormat="false" ht="13.5" hidden="false" customHeight="true" outlineLevel="0" collapsed="false"/>
    <row r="20" customFormat="false" ht="21.75" hidden="false" customHeight="true" outlineLevel="0" collapsed="false">
      <c r="B20" s="37" t="s">
        <v>30</v>
      </c>
      <c r="C20" s="37"/>
      <c r="D20" s="37"/>
      <c r="E20" s="37"/>
      <c r="F20" s="37"/>
      <c r="G20" s="37"/>
    </row>
    <row r="21" customFormat="false" ht="13.5" hidden="false" customHeight="true" outlineLevel="0" collapsed="false"/>
    <row r="22" customFormat="false" ht="19.5" hidden="false" customHeight="true" outlineLevel="0" collapsed="false">
      <c r="B22" s="38" t="s">
        <v>31</v>
      </c>
      <c r="C22" s="38"/>
      <c r="D22" s="38"/>
      <c r="E22" s="38"/>
      <c r="F22" s="38"/>
      <c r="G22" s="38"/>
    </row>
  </sheetData>
  <mergeCells count="18">
    <mergeCell ref="B2:G2"/>
    <mergeCell ref="B3:G3"/>
    <mergeCell ref="B10:G10"/>
    <mergeCell ref="B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20:G20"/>
    <mergeCell ref="B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35"/>
    <col collapsed="false" customWidth="true" hidden="false" outlineLevel="0" max="5" min="4" style="0" width="22"/>
    <col collapsed="false" customWidth="true" hidden="false" outlineLevel="0" max="9" min="6" style="0" width="14"/>
    <col collapsed="false" customWidth="true" hidden="false" outlineLevel="0" max="10" min="10" style="0" width="35"/>
    <col collapsed="false" customWidth="true" hidden="false" outlineLevel="0" max="11" min="11" style="0" width="14"/>
    <col collapsed="false" customWidth="true" hidden="false" outlineLevel="0" max="12" min="12" style="0" width="16"/>
    <col collapsed="false" customWidth="true" hidden="false" outlineLevel="0" max="13" min="13" style="0" width="25"/>
    <col collapsed="false" customWidth="true" hidden="false" outlineLevel="0" max="14" min="14" style="0" width="22"/>
    <col collapsed="false" customWidth="true" hidden="false" outlineLevel="0" max="15" min="15" style="0" width="3"/>
  </cols>
  <sheetData>
    <row r="1" customFormat="false" ht="9.75" hidden="false" customHeight="true" outlineLevel="0" collapsed="false"/>
    <row r="2" customFormat="false" ht="45.75" hidden="false" customHeight="true" outlineLevel="0" collapsed="false">
      <c r="B2" s="39" t="s">
        <v>32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customFormat="false" ht="19.5" hidden="false" customHeight="true" outlineLevel="0" collapsed="false">
      <c r="B3" s="40" t="s">
        <v>33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customFormat="false" ht="43.5" hidden="false" customHeight="true" outlineLevel="0" collapsed="false">
      <c r="B4" s="41" t="s">
        <v>34</v>
      </c>
      <c r="C4" s="41" t="s">
        <v>35</v>
      </c>
      <c r="D4" s="41" t="s">
        <v>36</v>
      </c>
      <c r="E4" s="41" t="s">
        <v>37</v>
      </c>
      <c r="F4" s="41" t="s">
        <v>38</v>
      </c>
      <c r="G4" s="41" t="s">
        <v>39</v>
      </c>
      <c r="H4" s="41" t="s">
        <v>40</v>
      </c>
      <c r="I4" s="41" t="s">
        <v>41</v>
      </c>
      <c r="J4" s="41" t="s">
        <v>42</v>
      </c>
      <c r="K4" s="41" t="s">
        <v>43</v>
      </c>
      <c r="L4" s="41" t="s">
        <v>44</v>
      </c>
      <c r="M4" s="41" t="s">
        <v>45</v>
      </c>
      <c r="N4" s="41" t="s">
        <v>46</v>
      </c>
    </row>
    <row r="5" customFormat="false" ht="37.5" hidden="false" customHeight="true" outlineLevel="0" collapsed="false">
      <c r="B5" s="42" t="s">
        <v>47</v>
      </c>
      <c r="C5" s="43" t="s">
        <v>48</v>
      </c>
      <c r="D5" s="43" t="s">
        <v>49</v>
      </c>
      <c r="E5" s="43" t="s">
        <v>50</v>
      </c>
      <c r="F5" s="44" t="n">
        <v>7</v>
      </c>
      <c r="G5" s="45" t="n">
        <v>8</v>
      </c>
      <c r="H5" s="46" t="n">
        <f aca="false">F5*G5</f>
        <v>56</v>
      </c>
      <c r="I5" s="42" t="str">
        <f aca="false">IF(H5&gt;=70,"Kritisch",IF(H5&gt;=40,"Hoch",IF(H5&gt;=20,"Mittel","Niedrig")))</f>
        <v>Hoch</v>
      </c>
      <c r="J5" s="43" t="s">
        <v>51</v>
      </c>
      <c r="K5" s="43" t="s">
        <v>52</v>
      </c>
      <c r="L5" s="43" t="s">
        <v>53</v>
      </c>
      <c r="M5" s="43" t="s">
        <v>54</v>
      </c>
      <c r="N5" s="43" t="s">
        <v>55</v>
      </c>
    </row>
    <row r="6" customFormat="false" ht="37.5" hidden="false" customHeight="true" outlineLevel="0" collapsed="false">
      <c r="B6" s="47" t="s">
        <v>56</v>
      </c>
      <c r="C6" s="48" t="s">
        <v>57</v>
      </c>
      <c r="D6" s="48" t="s">
        <v>58</v>
      </c>
      <c r="E6" s="48" t="s">
        <v>50</v>
      </c>
      <c r="F6" s="44" t="n">
        <v>5</v>
      </c>
      <c r="G6" s="45" t="n">
        <v>9</v>
      </c>
      <c r="H6" s="49" t="n">
        <f aca="false">F6*G6</f>
        <v>45</v>
      </c>
      <c r="I6" s="47" t="str">
        <f aca="false">IF(H6&gt;=70,"Kritisch",IF(H6&gt;=40,"Hoch",IF(H6&gt;=20,"Mittel","Niedrig")))</f>
        <v>Hoch</v>
      </c>
      <c r="J6" s="48" t="s">
        <v>59</v>
      </c>
      <c r="K6" s="48" t="s">
        <v>60</v>
      </c>
      <c r="L6" s="48" t="s">
        <v>61</v>
      </c>
      <c r="M6" s="48" t="s">
        <v>62</v>
      </c>
      <c r="N6" s="48" t="s">
        <v>63</v>
      </c>
    </row>
    <row r="7" customFormat="false" ht="37.5" hidden="false" customHeight="true" outlineLevel="0" collapsed="false">
      <c r="B7" s="42" t="s">
        <v>64</v>
      </c>
      <c r="C7" s="43" t="s">
        <v>65</v>
      </c>
      <c r="D7" s="43" t="s">
        <v>66</v>
      </c>
      <c r="E7" s="43" t="s">
        <v>50</v>
      </c>
      <c r="F7" s="44" t="n">
        <v>6</v>
      </c>
      <c r="G7" s="45" t="n">
        <v>7</v>
      </c>
      <c r="H7" s="46" t="n">
        <f aca="false">F7*G7</f>
        <v>42</v>
      </c>
      <c r="I7" s="42" t="str">
        <f aca="false">IF(H7&gt;=70,"Kritisch",IF(H7&gt;=40,"Hoch",IF(H7&gt;=20,"Mittel","Niedrig")))</f>
        <v>Hoch</v>
      </c>
      <c r="J7" s="43" t="s">
        <v>59</v>
      </c>
      <c r="K7" s="43" t="s">
        <v>67</v>
      </c>
      <c r="L7" s="43" t="s">
        <v>68</v>
      </c>
      <c r="M7" s="43" t="s">
        <v>69</v>
      </c>
      <c r="N7" s="43" t="s">
        <v>70</v>
      </c>
    </row>
    <row r="8" customFormat="false" ht="37.5" hidden="false" customHeight="true" outlineLevel="0" collapsed="false">
      <c r="B8" s="47" t="s">
        <v>71</v>
      </c>
      <c r="C8" s="48" t="s">
        <v>72</v>
      </c>
      <c r="D8" s="48" t="s">
        <v>73</v>
      </c>
      <c r="E8" s="48" t="s">
        <v>74</v>
      </c>
      <c r="F8" s="44" t="n">
        <v>4</v>
      </c>
      <c r="G8" s="45" t="n">
        <v>10</v>
      </c>
      <c r="H8" s="49" t="n">
        <f aca="false">F8*G8</f>
        <v>40</v>
      </c>
      <c r="I8" s="47" t="str">
        <f aca="false">IF(H8&gt;=70,"Kritisch",IF(H8&gt;=40,"Hoch",IF(H8&gt;=20,"Mittel","Niedrig")))</f>
        <v>Hoch</v>
      </c>
      <c r="J8" s="48" t="s">
        <v>75</v>
      </c>
      <c r="K8" s="48" t="s">
        <v>76</v>
      </c>
      <c r="L8" s="48" t="s">
        <v>61</v>
      </c>
      <c r="M8" s="48" t="s">
        <v>77</v>
      </c>
      <c r="N8" s="48" t="s">
        <v>78</v>
      </c>
    </row>
    <row r="9" customFormat="false" ht="37.5" hidden="false" customHeight="true" outlineLevel="0" collapsed="false">
      <c r="B9" s="42" t="s">
        <v>79</v>
      </c>
      <c r="C9" s="43" t="s">
        <v>80</v>
      </c>
      <c r="D9" s="43" t="s">
        <v>81</v>
      </c>
      <c r="E9" s="43" t="s">
        <v>82</v>
      </c>
      <c r="F9" s="44" t="n">
        <v>5</v>
      </c>
      <c r="G9" s="45" t="n">
        <v>8</v>
      </c>
      <c r="H9" s="46" t="n">
        <f aca="false">F9*G9</f>
        <v>40</v>
      </c>
      <c r="I9" s="42" t="str">
        <f aca="false">IF(H9&gt;=70,"Kritisch",IF(H9&gt;=40,"Hoch",IF(H9&gt;=20,"Mittel","Niedrig")))</f>
        <v>Hoch</v>
      </c>
      <c r="J9" s="43" t="s">
        <v>59</v>
      </c>
      <c r="K9" s="43" t="s">
        <v>83</v>
      </c>
      <c r="L9" s="43" t="s">
        <v>53</v>
      </c>
      <c r="M9" s="43" t="s">
        <v>84</v>
      </c>
      <c r="N9" s="43" t="s">
        <v>63</v>
      </c>
    </row>
    <row r="10" customFormat="false" ht="31.5" hidden="false" customHeight="true" outlineLevel="0" collapsed="false">
      <c r="B10" s="50" t="s">
        <v>85</v>
      </c>
      <c r="C10" s="51"/>
      <c r="D10" s="52"/>
      <c r="E10" s="52"/>
      <c r="F10" s="44"/>
      <c r="G10" s="45"/>
      <c r="H10" s="46" t="str">
        <f aca="false">IFERROR(IF(AND(F10&lt;&gt;"",G10&lt;&gt;""),F10*G10,""),"")</f>
        <v/>
      </c>
      <c r="I10" s="42" t="str">
        <f aca="false">IFERROR(IF(H10="","",IF(H10&gt;=70,"Kritisch",IF(H10&gt;=40,"Hoch",IF(H10&gt;=20,"Mittel","Niedrig")))),"")</f>
        <v/>
      </c>
      <c r="J10" s="52"/>
      <c r="K10" s="52"/>
      <c r="L10" s="52"/>
      <c r="M10" s="52"/>
      <c r="N10" s="52"/>
    </row>
    <row r="11" customFormat="false" ht="31.5" hidden="false" customHeight="true" outlineLevel="0" collapsed="false">
      <c r="B11" s="53" t="s">
        <v>86</v>
      </c>
      <c r="C11" s="54"/>
      <c r="D11" s="55"/>
      <c r="E11" s="55"/>
      <c r="F11" s="44"/>
      <c r="G11" s="45"/>
      <c r="H11" s="49" t="str">
        <f aca="false">IFERROR(IF(AND(F11&lt;&gt;"",G11&lt;&gt;""),F11*G11,""),"")</f>
        <v/>
      </c>
      <c r="I11" s="47" t="str">
        <f aca="false">IFERROR(IF(H11="","",IF(H11&gt;=70,"Kritisch",IF(H11&gt;=40,"Hoch",IF(H11&gt;=20,"Mittel","Niedrig")))),"")</f>
        <v/>
      </c>
      <c r="J11" s="55"/>
      <c r="K11" s="55"/>
      <c r="L11" s="55"/>
      <c r="M11" s="55"/>
      <c r="N11" s="55"/>
    </row>
    <row r="12" customFormat="false" ht="31.5" hidden="false" customHeight="true" outlineLevel="0" collapsed="false">
      <c r="B12" s="50" t="s">
        <v>87</v>
      </c>
      <c r="C12" s="51"/>
      <c r="D12" s="52"/>
      <c r="E12" s="52"/>
      <c r="F12" s="44"/>
      <c r="G12" s="45"/>
      <c r="H12" s="46" t="str">
        <f aca="false">IFERROR(IF(AND(F12&lt;&gt;"",G12&lt;&gt;""),F12*G12,""),"")</f>
        <v/>
      </c>
      <c r="I12" s="42" t="str">
        <f aca="false">IFERROR(IF(H12="","",IF(H12&gt;=70,"Kritisch",IF(H12&gt;=40,"Hoch",IF(H12&gt;=20,"Mittel","Niedrig")))),"")</f>
        <v/>
      </c>
      <c r="J12" s="52"/>
      <c r="K12" s="52"/>
      <c r="L12" s="52"/>
      <c r="M12" s="52"/>
      <c r="N12" s="52"/>
    </row>
    <row r="13" customFormat="false" ht="31.5" hidden="false" customHeight="true" outlineLevel="0" collapsed="false">
      <c r="B13" s="53" t="s">
        <v>88</v>
      </c>
      <c r="C13" s="54"/>
      <c r="D13" s="55"/>
      <c r="E13" s="55"/>
      <c r="F13" s="44"/>
      <c r="G13" s="45"/>
      <c r="H13" s="49" t="str">
        <f aca="false">IFERROR(IF(AND(F13&lt;&gt;"",G13&lt;&gt;""),F13*G13,""),"")</f>
        <v/>
      </c>
      <c r="I13" s="47" t="str">
        <f aca="false">IFERROR(IF(H13="","",IF(H13&gt;=70,"Kritisch",IF(H13&gt;=40,"Hoch",IF(H13&gt;=20,"Mittel","Niedrig")))),"")</f>
        <v/>
      </c>
      <c r="J13" s="55"/>
      <c r="K13" s="55"/>
      <c r="L13" s="55"/>
      <c r="M13" s="55"/>
      <c r="N13" s="55"/>
    </row>
    <row r="14" customFormat="false" ht="31.5" hidden="false" customHeight="true" outlineLevel="0" collapsed="false">
      <c r="B14" s="50" t="s">
        <v>89</v>
      </c>
      <c r="C14" s="51"/>
      <c r="D14" s="52"/>
      <c r="E14" s="52"/>
      <c r="F14" s="44"/>
      <c r="G14" s="45"/>
      <c r="H14" s="46" t="str">
        <f aca="false">IFERROR(IF(AND(F14&lt;&gt;"",G14&lt;&gt;""),F14*G14,""),"")</f>
        <v/>
      </c>
      <c r="I14" s="42" t="str">
        <f aca="false">IFERROR(IF(H14="","",IF(H14&gt;=70,"Kritisch",IF(H14&gt;=40,"Hoch",IF(H14&gt;=20,"Mittel","Niedrig")))),"")</f>
        <v/>
      </c>
      <c r="J14" s="52"/>
      <c r="K14" s="52"/>
      <c r="L14" s="52"/>
      <c r="M14" s="52"/>
      <c r="N14" s="52"/>
    </row>
    <row r="15" customFormat="false" ht="31.5" hidden="false" customHeight="true" outlineLevel="0" collapsed="false">
      <c r="B15" s="53" t="s">
        <v>90</v>
      </c>
      <c r="C15" s="54"/>
      <c r="D15" s="55"/>
      <c r="E15" s="55"/>
      <c r="F15" s="44"/>
      <c r="G15" s="45"/>
      <c r="H15" s="49" t="str">
        <f aca="false">IFERROR(IF(AND(F15&lt;&gt;"",G15&lt;&gt;""),F15*G15,""),"")</f>
        <v/>
      </c>
      <c r="I15" s="47" t="str">
        <f aca="false">IFERROR(IF(H15="","",IF(H15&gt;=70,"Kritisch",IF(H15&gt;=40,"Hoch",IF(H15&gt;=20,"Mittel","Niedrig")))),"")</f>
        <v/>
      </c>
      <c r="J15" s="55"/>
      <c r="K15" s="55"/>
      <c r="L15" s="55"/>
      <c r="M15" s="55"/>
      <c r="N15" s="55"/>
    </row>
    <row r="16" customFormat="false" ht="31.5" hidden="false" customHeight="true" outlineLevel="0" collapsed="false">
      <c r="B16" s="50" t="s">
        <v>91</v>
      </c>
      <c r="C16" s="51"/>
      <c r="D16" s="52"/>
      <c r="E16" s="52"/>
      <c r="F16" s="44"/>
      <c r="G16" s="45"/>
      <c r="H16" s="46" t="str">
        <f aca="false">IFERROR(IF(AND(F16&lt;&gt;"",G16&lt;&gt;""),F16*G16,""),"")</f>
        <v/>
      </c>
      <c r="I16" s="42" t="str">
        <f aca="false">IFERROR(IF(H16="","",IF(H16&gt;=70,"Kritisch",IF(H16&gt;=40,"Hoch",IF(H16&gt;=20,"Mittel","Niedrig")))),"")</f>
        <v/>
      </c>
      <c r="J16" s="52"/>
      <c r="K16" s="52"/>
      <c r="L16" s="52"/>
      <c r="M16" s="52"/>
      <c r="N16" s="52"/>
    </row>
    <row r="17" customFormat="false" ht="31.5" hidden="false" customHeight="true" outlineLevel="0" collapsed="false">
      <c r="B17" s="53" t="s">
        <v>92</v>
      </c>
      <c r="C17" s="54"/>
      <c r="D17" s="55"/>
      <c r="E17" s="55"/>
      <c r="F17" s="44"/>
      <c r="G17" s="45"/>
      <c r="H17" s="49" t="str">
        <f aca="false">IFERROR(IF(AND(F17&lt;&gt;"",G17&lt;&gt;""),F17*G17,""),"")</f>
        <v/>
      </c>
      <c r="I17" s="47" t="str">
        <f aca="false">IFERROR(IF(H17="","",IF(H17&gt;=70,"Kritisch",IF(H17&gt;=40,"Hoch",IF(H17&gt;=20,"Mittel","Niedrig")))),"")</f>
        <v/>
      </c>
      <c r="J17" s="55"/>
      <c r="K17" s="55"/>
      <c r="L17" s="55"/>
      <c r="M17" s="55"/>
      <c r="N17" s="55"/>
    </row>
    <row r="18" customFormat="false" ht="31.5" hidden="false" customHeight="true" outlineLevel="0" collapsed="false">
      <c r="B18" s="50" t="s">
        <v>93</v>
      </c>
      <c r="C18" s="51"/>
      <c r="D18" s="52"/>
      <c r="E18" s="52"/>
      <c r="F18" s="44"/>
      <c r="G18" s="45"/>
      <c r="H18" s="46" t="str">
        <f aca="false">IFERROR(IF(AND(F18&lt;&gt;"",G18&lt;&gt;""),F18*G18,""),"")</f>
        <v/>
      </c>
      <c r="I18" s="42" t="str">
        <f aca="false">IFERROR(IF(H18="","",IF(H18&gt;=70,"Kritisch",IF(H18&gt;=40,"Hoch",IF(H18&gt;=20,"Mittel","Niedrig")))),"")</f>
        <v/>
      </c>
      <c r="J18" s="52"/>
      <c r="K18" s="52"/>
      <c r="L18" s="52"/>
      <c r="M18" s="52"/>
      <c r="N18" s="52"/>
    </row>
    <row r="19" customFormat="false" ht="31.5" hidden="false" customHeight="true" outlineLevel="0" collapsed="false">
      <c r="B19" s="53" t="s">
        <v>94</v>
      </c>
      <c r="C19" s="54"/>
      <c r="D19" s="55"/>
      <c r="E19" s="55"/>
      <c r="F19" s="44"/>
      <c r="G19" s="45"/>
      <c r="H19" s="49" t="str">
        <f aca="false">IFERROR(IF(AND(F19&lt;&gt;"",G19&lt;&gt;""),F19*G19,""),"")</f>
        <v/>
      </c>
      <c r="I19" s="47" t="str">
        <f aca="false">IFERROR(IF(H19="","",IF(H19&gt;=70,"Kritisch",IF(H19&gt;=40,"Hoch",IF(H19&gt;=20,"Mittel","Niedrig")))),"")</f>
        <v/>
      </c>
      <c r="J19" s="55"/>
      <c r="K19" s="55"/>
      <c r="L19" s="55"/>
      <c r="M19" s="55"/>
      <c r="N19" s="55"/>
    </row>
    <row r="20" customFormat="false" ht="31.5" hidden="false" customHeight="true" outlineLevel="0" collapsed="false">
      <c r="B20" s="50" t="s">
        <v>95</v>
      </c>
      <c r="C20" s="51"/>
      <c r="D20" s="52"/>
      <c r="E20" s="52"/>
      <c r="F20" s="44"/>
      <c r="G20" s="45"/>
      <c r="H20" s="46" t="str">
        <f aca="false">IFERROR(IF(AND(F20&lt;&gt;"",G20&lt;&gt;""),F20*G20,""),"")</f>
        <v/>
      </c>
      <c r="I20" s="42" t="str">
        <f aca="false">IFERROR(IF(H20="","",IF(H20&gt;=70,"Kritisch",IF(H20&gt;=40,"Hoch",IF(H20&gt;=20,"Mittel","Niedrig")))),"")</f>
        <v/>
      </c>
      <c r="J20" s="52"/>
      <c r="K20" s="52"/>
      <c r="L20" s="52"/>
      <c r="M20" s="52"/>
      <c r="N20" s="52"/>
    </row>
    <row r="21" customFormat="false" ht="31.5" hidden="false" customHeight="true" outlineLevel="0" collapsed="false">
      <c r="B21" s="53" t="s">
        <v>96</v>
      </c>
      <c r="C21" s="54"/>
      <c r="D21" s="55"/>
      <c r="E21" s="55"/>
      <c r="F21" s="44"/>
      <c r="G21" s="45"/>
      <c r="H21" s="49" t="str">
        <f aca="false">IFERROR(IF(AND(F21&lt;&gt;"",G21&lt;&gt;""),F21*G21,""),"")</f>
        <v/>
      </c>
      <c r="I21" s="47" t="str">
        <f aca="false">IFERROR(IF(H21="","",IF(H21&gt;=70,"Kritisch",IF(H21&gt;=40,"Hoch",IF(H21&gt;=20,"Mittel","Niedrig")))),"")</f>
        <v/>
      </c>
      <c r="J21" s="55"/>
      <c r="K21" s="55"/>
      <c r="L21" s="55"/>
      <c r="M21" s="55"/>
      <c r="N21" s="55"/>
    </row>
    <row r="22" customFormat="false" ht="31.5" hidden="false" customHeight="true" outlineLevel="0" collapsed="false">
      <c r="B22" s="50" t="s">
        <v>97</v>
      </c>
      <c r="C22" s="51"/>
      <c r="D22" s="52"/>
      <c r="E22" s="52"/>
      <c r="F22" s="44"/>
      <c r="G22" s="45"/>
      <c r="H22" s="46" t="str">
        <f aca="false">IFERROR(IF(AND(F22&lt;&gt;"",G22&lt;&gt;""),F22*G22,""),"")</f>
        <v/>
      </c>
      <c r="I22" s="42" t="str">
        <f aca="false">IFERROR(IF(H22="","",IF(H22&gt;=70,"Kritisch",IF(H22&gt;=40,"Hoch",IF(H22&gt;=20,"Mittel","Niedrig")))),"")</f>
        <v/>
      </c>
      <c r="J22" s="52"/>
      <c r="K22" s="52"/>
      <c r="L22" s="52"/>
      <c r="M22" s="52"/>
      <c r="N22" s="52"/>
    </row>
    <row r="23" customFormat="false" ht="31.5" hidden="false" customHeight="true" outlineLevel="0" collapsed="false">
      <c r="B23" s="53" t="s">
        <v>98</v>
      </c>
      <c r="C23" s="54"/>
      <c r="D23" s="55"/>
      <c r="E23" s="55"/>
      <c r="F23" s="44"/>
      <c r="G23" s="45"/>
      <c r="H23" s="49" t="str">
        <f aca="false">IFERROR(IF(AND(F23&lt;&gt;"",G23&lt;&gt;""),F23*G23,""),"")</f>
        <v/>
      </c>
      <c r="I23" s="47" t="str">
        <f aca="false">IFERROR(IF(H23="","",IF(H23&gt;=70,"Kritisch",IF(H23&gt;=40,"Hoch",IF(H23&gt;=20,"Mittel","Niedrig")))),"")</f>
        <v/>
      </c>
      <c r="J23" s="55"/>
      <c r="K23" s="55"/>
      <c r="L23" s="55"/>
      <c r="M23" s="55"/>
      <c r="N23" s="55"/>
    </row>
    <row r="24" customFormat="false" ht="31.5" hidden="false" customHeight="true" outlineLevel="0" collapsed="false">
      <c r="B24" s="50" t="s">
        <v>99</v>
      </c>
      <c r="C24" s="51"/>
      <c r="D24" s="52"/>
      <c r="E24" s="52"/>
      <c r="F24" s="44"/>
      <c r="G24" s="45"/>
      <c r="H24" s="46" t="str">
        <f aca="false">IFERROR(IF(AND(F24&lt;&gt;"",G24&lt;&gt;""),F24*G24,""),"")</f>
        <v/>
      </c>
      <c r="I24" s="42" t="str">
        <f aca="false">IFERROR(IF(H24="","",IF(H24&gt;=70,"Kritisch",IF(H24&gt;=40,"Hoch",IF(H24&gt;=20,"Mittel","Niedrig")))),"")</f>
        <v/>
      </c>
      <c r="J24" s="52"/>
      <c r="K24" s="52"/>
      <c r="L24" s="52"/>
      <c r="M24" s="52"/>
      <c r="N24" s="52"/>
    </row>
    <row r="25" customFormat="false" ht="31.5" hidden="false" customHeight="true" outlineLevel="0" collapsed="false">
      <c r="B25" s="53" t="s">
        <v>100</v>
      </c>
      <c r="C25" s="54"/>
      <c r="D25" s="55"/>
      <c r="E25" s="55"/>
      <c r="F25" s="44"/>
      <c r="G25" s="45"/>
      <c r="H25" s="49" t="str">
        <f aca="false">IFERROR(IF(AND(F25&lt;&gt;"",G25&lt;&gt;""),F25*G25,""),"")</f>
        <v/>
      </c>
      <c r="I25" s="47" t="str">
        <f aca="false">IFERROR(IF(H25="","",IF(H25&gt;=70,"Kritisch",IF(H25&gt;=40,"Hoch",IF(H25&gt;=20,"Mittel","Niedrig")))),"")</f>
        <v/>
      </c>
      <c r="J25" s="55"/>
      <c r="K25" s="55"/>
      <c r="L25" s="55"/>
      <c r="M25" s="55"/>
      <c r="N25" s="55"/>
    </row>
    <row r="26" customFormat="false" ht="31.5" hidden="false" customHeight="true" outlineLevel="0" collapsed="false">
      <c r="B26" s="50" t="s">
        <v>101</v>
      </c>
      <c r="C26" s="51"/>
      <c r="D26" s="52"/>
      <c r="E26" s="52"/>
      <c r="F26" s="44"/>
      <c r="G26" s="45"/>
      <c r="H26" s="46" t="str">
        <f aca="false">IFERROR(IF(AND(F26&lt;&gt;"",G26&lt;&gt;""),F26*G26,""),"")</f>
        <v/>
      </c>
      <c r="I26" s="42" t="str">
        <f aca="false">IFERROR(IF(H26="","",IF(H26&gt;=70,"Kritisch",IF(H26&gt;=40,"Hoch",IF(H26&gt;=20,"Mittel","Niedrig")))),"")</f>
        <v/>
      </c>
      <c r="J26" s="52"/>
      <c r="K26" s="52"/>
      <c r="L26" s="52"/>
      <c r="M26" s="52"/>
      <c r="N26" s="52"/>
    </row>
    <row r="27" customFormat="false" ht="31.5" hidden="false" customHeight="true" outlineLevel="0" collapsed="false">
      <c r="B27" s="53" t="s">
        <v>102</v>
      </c>
      <c r="C27" s="54"/>
      <c r="D27" s="55"/>
      <c r="E27" s="55"/>
      <c r="F27" s="44"/>
      <c r="G27" s="45"/>
      <c r="H27" s="49" t="str">
        <f aca="false">IFERROR(IF(AND(F27&lt;&gt;"",G27&lt;&gt;""),F27*G27,""),"")</f>
        <v/>
      </c>
      <c r="I27" s="47" t="str">
        <f aca="false">IFERROR(IF(H27="","",IF(H27&gt;=70,"Kritisch",IF(H27&gt;=40,"Hoch",IF(H27&gt;=20,"Mittel","Niedrig")))),"")</f>
        <v/>
      </c>
      <c r="J27" s="55"/>
      <c r="K27" s="55"/>
      <c r="L27" s="55"/>
      <c r="M27" s="55"/>
      <c r="N27" s="55"/>
    </row>
    <row r="28" customFormat="false" ht="31.5" hidden="false" customHeight="true" outlineLevel="0" collapsed="false">
      <c r="B28" s="50" t="s">
        <v>103</v>
      </c>
      <c r="C28" s="51"/>
      <c r="D28" s="52"/>
      <c r="E28" s="52"/>
      <c r="F28" s="44"/>
      <c r="G28" s="45"/>
      <c r="H28" s="46" t="str">
        <f aca="false">IFERROR(IF(AND(F28&lt;&gt;"",G28&lt;&gt;""),F28*G28,""),"")</f>
        <v/>
      </c>
      <c r="I28" s="42" t="str">
        <f aca="false">IFERROR(IF(H28="","",IF(H28&gt;=70,"Kritisch",IF(H28&gt;=40,"Hoch",IF(H28&gt;=20,"Mittel","Niedrig")))),"")</f>
        <v/>
      </c>
      <c r="J28" s="52"/>
      <c r="K28" s="52"/>
      <c r="L28" s="52"/>
      <c r="M28" s="52"/>
      <c r="N28" s="52"/>
    </row>
    <row r="29" customFormat="false" ht="31.5" hidden="false" customHeight="true" outlineLevel="0" collapsed="false">
      <c r="B29" s="53" t="s">
        <v>104</v>
      </c>
      <c r="C29" s="54"/>
      <c r="D29" s="55"/>
      <c r="E29" s="55"/>
      <c r="F29" s="44"/>
      <c r="G29" s="45"/>
      <c r="H29" s="49" t="str">
        <f aca="false">IFERROR(IF(AND(F29&lt;&gt;"",G29&lt;&gt;""),F29*G29,""),"")</f>
        <v/>
      </c>
      <c r="I29" s="47" t="str">
        <f aca="false">IFERROR(IF(H29="","",IF(H29&gt;=70,"Kritisch",IF(H29&gt;=40,"Hoch",IF(H29&gt;=20,"Mittel","Niedrig")))),"")</f>
        <v/>
      </c>
      <c r="J29" s="55"/>
      <c r="K29" s="55"/>
      <c r="L29" s="55"/>
      <c r="M29" s="55"/>
      <c r="N29" s="55"/>
    </row>
    <row r="30" customFormat="false" ht="31.5" hidden="false" customHeight="true" outlineLevel="0" collapsed="false">
      <c r="B30" s="50" t="s">
        <v>105</v>
      </c>
      <c r="C30" s="51"/>
      <c r="D30" s="52"/>
      <c r="E30" s="52"/>
      <c r="F30" s="44"/>
      <c r="G30" s="45"/>
      <c r="H30" s="46" t="str">
        <f aca="false">IFERROR(IF(AND(F30&lt;&gt;"",G30&lt;&gt;""),F30*G30,""),"")</f>
        <v/>
      </c>
      <c r="I30" s="42" t="str">
        <f aca="false">IFERROR(IF(H30="","",IF(H30&gt;=70,"Kritisch",IF(H30&gt;=40,"Hoch",IF(H30&gt;=20,"Mittel","Niedrig")))),"")</f>
        <v/>
      </c>
      <c r="J30" s="52"/>
      <c r="K30" s="52"/>
      <c r="L30" s="52"/>
      <c r="M30" s="52"/>
      <c r="N30" s="52"/>
    </row>
    <row r="31" customFormat="false" ht="31.5" hidden="false" customHeight="true" outlineLevel="0" collapsed="false">
      <c r="B31" s="53" t="s">
        <v>106</v>
      </c>
      <c r="C31" s="54"/>
      <c r="D31" s="55"/>
      <c r="E31" s="55"/>
      <c r="F31" s="44"/>
      <c r="G31" s="45"/>
      <c r="H31" s="49" t="str">
        <f aca="false">IFERROR(IF(AND(F31&lt;&gt;"",G31&lt;&gt;""),F31*G31,""),"")</f>
        <v/>
      </c>
      <c r="I31" s="47" t="str">
        <f aca="false">IFERROR(IF(H31="","",IF(H31&gt;=70,"Kritisch",IF(H31&gt;=40,"Hoch",IF(H31&gt;=20,"Mittel","Niedrig")))),"")</f>
        <v/>
      </c>
      <c r="J31" s="55"/>
      <c r="K31" s="55"/>
      <c r="L31" s="55"/>
      <c r="M31" s="55"/>
      <c r="N31" s="55"/>
    </row>
    <row r="32" customFormat="false" ht="31.5" hidden="false" customHeight="true" outlineLevel="0" collapsed="false">
      <c r="B32" s="50" t="s">
        <v>107</v>
      </c>
      <c r="C32" s="51"/>
      <c r="D32" s="52"/>
      <c r="E32" s="52"/>
      <c r="F32" s="44"/>
      <c r="G32" s="45"/>
      <c r="H32" s="46" t="str">
        <f aca="false">IFERROR(IF(AND(F32&lt;&gt;"",G32&lt;&gt;""),F32*G32,""),"")</f>
        <v/>
      </c>
      <c r="I32" s="42" t="str">
        <f aca="false">IFERROR(IF(H32="","",IF(H32&gt;=70,"Kritisch",IF(H32&gt;=40,"Hoch",IF(H32&gt;=20,"Mittel","Niedrig")))),"")</f>
        <v/>
      </c>
      <c r="J32" s="52"/>
      <c r="K32" s="52"/>
      <c r="L32" s="52"/>
      <c r="M32" s="52"/>
      <c r="N32" s="52"/>
    </row>
    <row r="33" customFormat="false" ht="31.5" hidden="false" customHeight="true" outlineLevel="0" collapsed="false">
      <c r="B33" s="53" t="s">
        <v>108</v>
      </c>
      <c r="C33" s="54"/>
      <c r="D33" s="55"/>
      <c r="E33" s="55"/>
      <c r="F33" s="44"/>
      <c r="G33" s="45"/>
      <c r="H33" s="49" t="str">
        <f aca="false">IFERROR(IF(AND(F33&lt;&gt;"",G33&lt;&gt;""),F33*G33,""),"")</f>
        <v/>
      </c>
      <c r="I33" s="47" t="str">
        <f aca="false">IFERROR(IF(H33="","",IF(H33&gt;=70,"Kritisch",IF(H33&gt;=40,"Hoch",IF(H33&gt;=20,"Mittel","Niedrig")))),"")</f>
        <v/>
      </c>
      <c r="J33" s="55"/>
      <c r="K33" s="55"/>
      <c r="L33" s="55"/>
      <c r="M33" s="55"/>
      <c r="N33" s="55"/>
    </row>
    <row r="34" customFormat="false" ht="31.5" hidden="false" customHeight="true" outlineLevel="0" collapsed="false">
      <c r="B34" s="50" t="s">
        <v>109</v>
      </c>
      <c r="C34" s="51"/>
      <c r="D34" s="52"/>
      <c r="E34" s="52"/>
      <c r="F34" s="44"/>
      <c r="G34" s="45"/>
      <c r="H34" s="46" t="str">
        <f aca="false">IFERROR(IF(AND(F34&lt;&gt;"",G34&lt;&gt;""),F34*G34,""),"")</f>
        <v/>
      </c>
      <c r="I34" s="42" t="str">
        <f aca="false">IFERROR(IF(H34="","",IF(H34&gt;=70,"Kritisch",IF(H34&gt;=40,"Hoch",IF(H34&gt;=20,"Mittel","Niedrig")))),"")</f>
        <v/>
      </c>
      <c r="J34" s="52"/>
      <c r="K34" s="52"/>
      <c r="L34" s="52"/>
      <c r="M34" s="52"/>
      <c r="N34" s="52"/>
    </row>
    <row r="35" customFormat="false" ht="31.5" hidden="false" customHeight="true" outlineLevel="0" collapsed="false">
      <c r="B35" s="53" t="s">
        <v>110</v>
      </c>
      <c r="C35" s="54"/>
      <c r="D35" s="55"/>
      <c r="E35" s="55"/>
      <c r="F35" s="44"/>
      <c r="G35" s="45"/>
      <c r="H35" s="49" t="str">
        <f aca="false">IFERROR(IF(AND(F35&lt;&gt;"",G35&lt;&gt;""),F35*G35,""),"")</f>
        <v/>
      </c>
      <c r="I35" s="47" t="str">
        <f aca="false">IFERROR(IF(H35="","",IF(H35&gt;=70,"Kritisch",IF(H35&gt;=40,"Hoch",IF(H35&gt;=20,"Mittel","Niedrig")))),"")</f>
        <v/>
      </c>
      <c r="J35" s="55"/>
      <c r="K35" s="55"/>
      <c r="L35" s="55"/>
      <c r="M35" s="55"/>
      <c r="N35" s="55"/>
    </row>
    <row r="36" customFormat="false" ht="31.5" hidden="false" customHeight="true" outlineLevel="0" collapsed="false">
      <c r="B36" s="50" t="s">
        <v>111</v>
      </c>
      <c r="C36" s="51"/>
      <c r="D36" s="52"/>
      <c r="E36" s="52"/>
      <c r="F36" s="44"/>
      <c r="G36" s="45"/>
      <c r="H36" s="46" t="str">
        <f aca="false">IFERROR(IF(AND(F36&lt;&gt;"",G36&lt;&gt;""),F36*G36,""),"")</f>
        <v/>
      </c>
      <c r="I36" s="42" t="str">
        <f aca="false">IFERROR(IF(H36="","",IF(H36&gt;=70,"Kritisch",IF(H36&gt;=40,"Hoch",IF(H36&gt;=20,"Mittel","Niedrig")))),"")</f>
        <v/>
      </c>
      <c r="J36" s="52"/>
      <c r="K36" s="52"/>
      <c r="L36" s="52"/>
      <c r="M36" s="52"/>
      <c r="N36" s="52"/>
    </row>
    <row r="37" customFormat="false" ht="31.5" hidden="false" customHeight="true" outlineLevel="0" collapsed="false">
      <c r="B37" s="53" t="s">
        <v>112</v>
      </c>
      <c r="C37" s="54"/>
      <c r="D37" s="55"/>
      <c r="E37" s="55"/>
      <c r="F37" s="44"/>
      <c r="G37" s="45"/>
      <c r="H37" s="49" t="str">
        <f aca="false">IFERROR(IF(AND(F37&lt;&gt;"",G37&lt;&gt;""),F37*G37,""),"")</f>
        <v/>
      </c>
      <c r="I37" s="47" t="str">
        <f aca="false">IFERROR(IF(H37="","",IF(H37&gt;=70,"Kritisch",IF(H37&gt;=40,"Hoch",IF(H37&gt;=20,"Mittel","Niedrig")))),"")</f>
        <v/>
      </c>
      <c r="J37" s="55"/>
      <c r="K37" s="55"/>
      <c r="L37" s="55"/>
      <c r="M37" s="55"/>
      <c r="N37" s="55"/>
    </row>
    <row r="38" customFormat="false" ht="31.5" hidden="false" customHeight="true" outlineLevel="0" collapsed="false">
      <c r="B38" s="50" t="s">
        <v>113</v>
      </c>
      <c r="C38" s="51"/>
      <c r="D38" s="52"/>
      <c r="E38" s="52"/>
      <c r="F38" s="44"/>
      <c r="G38" s="45"/>
      <c r="H38" s="46" t="str">
        <f aca="false">IFERROR(IF(AND(F38&lt;&gt;"",G38&lt;&gt;""),F38*G38,""),"")</f>
        <v/>
      </c>
      <c r="I38" s="42" t="str">
        <f aca="false">IFERROR(IF(H38="","",IF(H38&gt;=70,"Kritisch",IF(H38&gt;=40,"Hoch",IF(H38&gt;=20,"Mittel","Niedrig")))),"")</f>
        <v/>
      </c>
      <c r="J38" s="52"/>
      <c r="K38" s="52"/>
      <c r="L38" s="52"/>
      <c r="M38" s="52"/>
      <c r="N38" s="52"/>
    </row>
    <row r="39" customFormat="false" ht="31.5" hidden="false" customHeight="true" outlineLevel="0" collapsed="false">
      <c r="B39" s="53" t="s">
        <v>114</v>
      </c>
      <c r="C39" s="54"/>
      <c r="D39" s="55"/>
      <c r="E39" s="55"/>
      <c r="F39" s="44"/>
      <c r="G39" s="45"/>
      <c r="H39" s="49" t="str">
        <f aca="false">IFERROR(IF(AND(F39&lt;&gt;"",G39&lt;&gt;""),F39*G39,""),"")</f>
        <v/>
      </c>
      <c r="I39" s="47" t="str">
        <f aca="false">IFERROR(IF(H39="","",IF(H39&gt;=70,"Kritisch",IF(H39&gt;=40,"Hoch",IF(H39&gt;=20,"Mittel","Niedrig")))),"")</f>
        <v/>
      </c>
      <c r="J39" s="55"/>
      <c r="K39" s="55"/>
      <c r="L39" s="55"/>
      <c r="M39" s="55"/>
      <c r="N39" s="55"/>
    </row>
    <row r="40" customFormat="false" ht="31.5" hidden="false" customHeight="true" outlineLevel="0" collapsed="false">
      <c r="B40" s="50" t="s">
        <v>115</v>
      </c>
      <c r="C40" s="51"/>
      <c r="D40" s="52"/>
      <c r="E40" s="52"/>
      <c r="F40" s="44"/>
      <c r="G40" s="45"/>
      <c r="H40" s="46" t="str">
        <f aca="false">IFERROR(IF(AND(F40&lt;&gt;"",G40&lt;&gt;""),F40*G40,""),"")</f>
        <v/>
      </c>
      <c r="I40" s="42" t="str">
        <f aca="false">IFERROR(IF(H40="","",IF(H40&gt;=70,"Kritisch",IF(H40&gt;=40,"Hoch",IF(H40&gt;=20,"Mittel","Niedrig")))),"")</f>
        <v/>
      </c>
      <c r="J40" s="52"/>
      <c r="K40" s="52"/>
      <c r="L40" s="52"/>
      <c r="M40" s="52"/>
      <c r="N40" s="52"/>
    </row>
    <row r="41" customFormat="false" ht="31.5" hidden="false" customHeight="true" outlineLevel="0" collapsed="false">
      <c r="B41" s="53" t="s">
        <v>116</v>
      </c>
      <c r="C41" s="54"/>
      <c r="D41" s="55"/>
      <c r="E41" s="55"/>
      <c r="F41" s="44"/>
      <c r="G41" s="45"/>
      <c r="H41" s="49" t="str">
        <f aca="false">IFERROR(IF(AND(F41&lt;&gt;"",G41&lt;&gt;""),F41*G41,""),"")</f>
        <v/>
      </c>
      <c r="I41" s="47" t="str">
        <f aca="false">IFERROR(IF(H41="","",IF(H41&gt;=70,"Kritisch",IF(H41&gt;=40,"Hoch",IF(H41&gt;=20,"Mittel","Niedrig")))),"")</f>
        <v/>
      </c>
      <c r="J41" s="55"/>
      <c r="K41" s="55"/>
      <c r="L41" s="55"/>
      <c r="M41" s="55"/>
      <c r="N41" s="55"/>
    </row>
    <row r="42" customFormat="false" ht="31.5" hidden="false" customHeight="true" outlineLevel="0" collapsed="false">
      <c r="B42" s="50" t="s">
        <v>117</v>
      </c>
      <c r="C42" s="51"/>
      <c r="D42" s="52"/>
      <c r="E42" s="52"/>
      <c r="F42" s="44"/>
      <c r="G42" s="45"/>
      <c r="H42" s="46" t="str">
        <f aca="false">IFERROR(IF(AND(F42&lt;&gt;"",G42&lt;&gt;""),F42*G42,""),"")</f>
        <v/>
      </c>
      <c r="I42" s="42" t="str">
        <f aca="false">IFERROR(IF(H42="","",IF(H42&gt;=70,"Kritisch",IF(H42&gt;=40,"Hoch",IF(H42&gt;=20,"Mittel","Niedrig")))),"")</f>
        <v/>
      </c>
      <c r="J42" s="52"/>
      <c r="K42" s="52"/>
      <c r="L42" s="52"/>
      <c r="M42" s="52"/>
      <c r="N42" s="52"/>
    </row>
    <row r="43" customFormat="false" ht="31.5" hidden="false" customHeight="true" outlineLevel="0" collapsed="false">
      <c r="B43" s="53" t="s">
        <v>118</v>
      </c>
      <c r="C43" s="54"/>
      <c r="D43" s="55"/>
      <c r="E43" s="55"/>
      <c r="F43" s="44"/>
      <c r="G43" s="45"/>
      <c r="H43" s="49" t="str">
        <f aca="false">IFERROR(IF(AND(F43&lt;&gt;"",G43&lt;&gt;""),F43*G43,""),"")</f>
        <v/>
      </c>
      <c r="I43" s="47" t="str">
        <f aca="false">IFERROR(IF(H43="","",IF(H43&gt;=70,"Kritisch",IF(H43&gt;=40,"Hoch",IF(H43&gt;=20,"Mittel","Niedrig")))),"")</f>
        <v/>
      </c>
      <c r="J43" s="55"/>
      <c r="K43" s="55"/>
      <c r="L43" s="55"/>
      <c r="M43" s="55"/>
      <c r="N43" s="55"/>
    </row>
    <row r="44" customFormat="false" ht="31.5" hidden="false" customHeight="true" outlineLevel="0" collapsed="false">
      <c r="B44" s="50" t="s">
        <v>119</v>
      </c>
      <c r="C44" s="51"/>
      <c r="D44" s="52"/>
      <c r="E44" s="52"/>
      <c r="F44" s="44"/>
      <c r="G44" s="45"/>
      <c r="H44" s="46" t="str">
        <f aca="false">IFERROR(IF(AND(F44&lt;&gt;"",G44&lt;&gt;""),F44*G44,""),"")</f>
        <v/>
      </c>
      <c r="I44" s="42" t="str">
        <f aca="false">IFERROR(IF(H44="","",IF(H44&gt;=70,"Kritisch",IF(H44&gt;=40,"Hoch",IF(H44&gt;=20,"Mittel","Niedrig")))),"")</f>
        <v/>
      </c>
      <c r="J44" s="52"/>
      <c r="K44" s="52"/>
      <c r="L44" s="52"/>
      <c r="M44" s="52"/>
      <c r="N44" s="52"/>
    </row>
    <row r="45" customFormat="false" ht="31.5" hidden="false" customHeight="true" outlineLevel="0" collapsed="false">
      <c r="B45" s="53" t="s">
        <v>120</v>
      </c>
      <c r="C45" s="54"/>
      <c r="D45" s="55"/>
      <c r="E45" s="55"/>
      <c r="F45" s="44"/>
      <c r="G45" s="45"/>
      <c r="H45" s="49" t="str">
        <f aca="false">IFERROR(IF(AND(F45&lt;&gt;"",G45&lt;&gt;""),F45*G45,""),"")</f>
        <v/>
      </c>
      <c r="I45" s="47" t="str">
        <f aca="false">IFERROR(IF(H45="","",IF(H45&gt;=70,"Kritisch",IF(H45&gt;=40,"Hoch",IF(H45&gt;=20,"Mittel","Niedrig")))),"")</f>
        <v/>
      </c>
      <c r="J45" s="55"/>
      <c r="K45" s="55"/>
      <c r="L45" s="55"/>
      <c r="M45" s="55"/>
      <c r="N45" s="55"/>
    </row>
    <row r="46" customFormat="false" ht="31.5" hidden="false" customHeight="true" outlineLevel="0" collapsed="false">
      <c r="B46" s="50" t="s">
        <v>121</v>
      </c>
      <c r="C46" s="51"/>
      <c r="D46" s="52"/>
      <c r="E46" s="52"/>
      <c r="F46" s="44"/>
      <c r="G46" s="45"/>
      <c r="H46" s="46" t="str">
        <f aca="false">IFERROR(IF(AND(F46&lt;&gt;"",G46&lt;&gt;""),F46*G46,""),"")</f>
        <v/>
      </c>
      <c r="I46" s="42" t="str">
        <f aca="false">IFERROR(IF(H46="","",IF(H46&gt;=70,"Kritisch",IF(H46&gt;=40,"Hoch",IF(H46&gt;=20,"Mittel","Niedrig")))),"")</f>
        <v/>
      </c>
      <c r="J46" s="52"/>
      <c r="K46" s="52"/>
      <c r="L46" s="52"/>
      <c r="M46" s="52"/>
      <c r="N46" s="52"/>
    </row>
    <row r="47" customFormat="false" ht="31.5" hidden="false" customHeight="true" outlineLevel="0" collapsed="false">
      <c r="B47" s="53" t="s">
        <v>122</v>
      </c>
      <c r="C47" s="54"/>
      <c r="D47" s="55"/>
      <c r="E47" s="55"/>
      <c r="F47" s="44"/>
      <c r="G47" s="45"/>
      <c r="H47" s="49" t="str">
        <f aca="false">IFERROR(IF(AND(F47&lt;&gt;"",G47&lt;&gt;""),F47*G47,""),"")</f>
        <v/>
      </c>
      <c r="I47" s="47" t="str">
        <f aca="false">IFERROR(IF(H47="","",IF(H47&gt;=70,"Kritisch",IF(H47&gt;=40,"Hoch",IF(H47&gt;=20,"Mittel","Niedrig")))),"")</f>
        <v/>
      </c>
      <c r="J47" s="55"/>
      <c r="K47" s="55"/>
      <c r="L47" s="55"/>
      <c r="M47" s="55"/>
      <c r="N47" s="55"/>
    </row>
    <row r="48" customFormat="false" ht="31.5" hidden="false" customHeight="true" outlineLevel="0" collapsed="false">
      <c r="B48" s="50" t="s">
        <v>123</v>
      </c>
      <c r="C48" s="51"/>
      <c r="D48" s="52"/>
      <c r="E48" s="52"/>
      <c r="F48" s="44"/>
      <c r="G48" s="45"/>
      <c r="H48" s="46" t="str">
        <f aca="false">IFERROR(IF(AND(F48&lt;&gt;"",G48&lt;&gt;""),F48*G48,""),"")</f>
        <v/>
      </c>
      <c r="I48" s="42" t="str">
        <f aca="false">IFERROR(IF(H48="","",IF(H48&gt;=70,"Kritisch",IF(H48&gt;=40,"Hoch",IF(H48&gt;=20,"Mittel","Niedrig")))),"")</f>
        <v/>
      </c>
      <c r="J48" s="52"/>
      <c r="K48" s="52"/>
      <c r="L48" s="52"/>
      <c r="M48" s="52"/>
      <c r="N48" s="52"/>
    </row>
    <row r="49" customFormat="false" ht="31.5" hidden="false" customHeight="true" outlineLevel="0" collapsed="false">
      <c r="B49" s="53" t="s">
        <v>124</v>
      </c>
      <c r="C49" s="54"/>
      <c r="D49" s="55"/>
      <c r="E49" s="55"/>
      <c r="F49" s="44"/>
      <c r="G49" s="45"/>
      <c r="H49" s="49" t="str">
        <f aca="false">IFERROR(IF(AND(F49&lt;&gt;"",G49&lt;&gt;""),F49*G49,""),"")</f>
        <v/>
      </c>
      <c r="I49" s="47" t="str">
        <f aca="false">IFERROR(IF(H49="","",IF(H49&gt;=70,"Kritisch",IF(H49&gt;=40,"Hoch",IF(H49&gt;=20,"Mittel","Niedrig")))),"")</f>
        <v/>
      </c>
      <c r="J49" s="55"/>
      <c r="K49" s="55"/>
      <c r="L49" s="55"/>
      <c r="M49" s="55"/>
      <c r="N49" s="55"/>
    </row>
    <row r="50" customFormat="false" ht="31.5" hidden="false" customHeight="true" outlineLevel="0" collapsed="false">
      <c r="B50" s="50" t="s">
        <v>125</v>
      </c>
      <c r="C50" s="51"/>
      <c r="D50" s="52"/>
      <c r="E50" s="52"/>
      <c r="F50" s="44"/>
      <c r="G50" s="45"/>
      <c r="H50" s="46" t="str">
        <f aca="false">IFERROR(IF(AND(F50&lt;&gt;"",G50&lt;&gt;""),F50*G50,""),"")</f>
        <v/>
      </c>
      <c r="I50" s="42" t="str">
        <f aca="false">IFERROR(IF(H50="","",IF(H50&gt;=70,"Kritisch",IF(H50&gt;=40,"Hoch",IF(H50&gt;=20,"Mittel","Niedrig")))),"")</f>
        <v/>
      </c>
      <c r="J50" s="52"/>
      <c r="K50" s="52"/>
      <c r="L50" s="52"/>
      <c r="M50" s="52"/>
      <c r="N50" s="52"/>
    </row>
    <row r="51" customFormat="false" ht="31.5" hidden="false" customHeight="true" outlineLevel="0" collapsed="false">
      <c r="B51" s="53" t="s">
        <v>126</v>
      </c>
      <c r="C51" s="54"/>
      <c r="D51" s="55"/>
      <c r="E51" s="55"/>
      <c r="F51" s="44"/>
      <c r="G51" s="45"/>
      <c r="H51" s="49" t="str">
        <f aca="false">IFERROR(IF(AND(F51&lt;&gt;"",G51&lt;&gt;""),F51*G51,""),"")</f>
        <v/>
      </c>
      <c r="I51" s="47" t="str">
        <f aca="false">IFERROR(IF(H51="","",IF(H51&gt;=70,"Kritisch",IF(H51&gt;=40,"Hoch",IF(H51&gt;=20,"Mittel","Niedrig")))),"")</f>
        <v/>
      </c>
      <c r="J51" s="55"/>
      <c r="K51" s="55"/>
      <c r="L51" s="55"/>
      <c r="M51" s="55"/>
      <c r="N51" s="55"/>
    </row>
    <row r="52" customFormat="false" ht="31.5" hidden="false" customHeight="true" outlineLevel="0" collapsed="false">
      <c r="B52" s="50" t="s">
        <v>127</v>
      </c>
      <c r="C52" s="51"/>
      <c r="D52" s="52"/>
      <c r="E52" s="52"/>
      <c r="F52" s="44"/>
      <c r="G52" s="45"/>
      <c r="H52" s="46" t="str">
        <f aca="false">IFERROR(IF(AND(F52&lt;&gt;"",G52&lt;&gt;""),F52*G52,""),"")</f>
        <v/>
      </c>
      <c r="I52" s="42" t="str">
        <f aca="false">IFERROR(IF(H52="","",IF(H52&gt;=70,"Kritisch",IF(H52&gt;=40,"Hoch",IF(H52&gt;=20,"Mittel","Niedrig")))),"")</f>
        <v/>
      </c>
      <c r="J52" s="52"/>
      <c r="K52" s="52"/>
      <c r="L52" s="52"/>
      <c r="M52" s="52"/>
      <c r="N52" s="52"/>
    </row>
    <row r="53" customFormat="false" ht="31.5" hidden="false" customHeight="true" outlineLevel="0" collapsed="false">
      <c r="B53" s="53" t="s">
        <v>128</v>
      </c>
      <c r="C53" s="54"/>
      <c r="D53" s="55"/>
      <c r="E53" s="55"/>
      <c r="F53" s="44"/>
      <c r="G53" s="45"/>
      <c r="H53" s="49" t="str">
        <f aca="false">IFERROR(IF(AND(F53&lt;&gt;"",G53&lt;&gt;""),F53*G53,""),"")</f>
        <v/>
      </c>
      <c r="I53" s="47" t="str">
        <f aca="false">IFERROR(IF(H53="","",IF(H53&gt;=70,"Kritisch",IF(H53&gt;=40,"Hoch",IF(H53&gt;=20,"Mittel","Niedrig")))),"")</f>
        <v/>
      </c>
      <c r="J53" s="55"/>
      <c r="K53" s="55"/>
      <c r="L53" s="55"/>
      <c r="M53" s="55"/>
      <c r="N53" s="55"/>
    </row>
    <row r="54" customFormat="false" ht="31.5" hidden="false" customHeight="true" outlineLevel="0" collapsed="false">
      <c r="B54" s="50" t="s">
        <v>129</v>
      </c>
      <c r="C54" s="51"/>
      <c r="D54" s="52"/>
      <c r="E54" s="52"/>
      <c r="F54" s="44"/>
      <c r="G54" s="45"/>
      <c r="H54" s="46" t="str">
        <f aca="false">IFERROR(IF(AND(F54&lt;&gt;"",G54&lt;&gt;""),F54*G54,""),"")</f>
        <v/>
      </c>
      <c r="I54" s="42" t="str">
        <f aca="false">IFERROR(IF(H54="","",IF(H54&gt;=70,"Kritisch",IF(H54&gt;=40,"Hoch",IF(H54&gt;=20,"Mittel","Niedrig")))),"")</f>
        <v/>
      </c>
      <c r="J54" s="52"/>
      <c r="K54" s="52"/>
      <c r="L54" s="52"/>
      <c r="M54" s="52"/>
      <c r="N54" s="52"/>
    </row>
    <row r="55" customFormat="false" ht="12" hidden="false" customHeight="true" outlineLevel="0" collapsed="false"/>
    <row r="56" customFormat="false" ht="19.5" hidden="false" customHeight="true" outlineLevel="0" collapsed="false">
      <c r="B56" s="56" t="s">
        <v>130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</row>
  </sheetData>
  <mergeCells count="3">
    <mergeCell ref="B2:N2"/>
    <mergeCell ref="B3:N3"/>
    <mergeCell ref="B56:N56"/>
  </mergeCells>
  <conditionalFormatting sqref="H5:H54">
    <cfRule type="cellIs" priority="2" operator="greaterThanOrEqual" aboveAverage="0" equalAverage="0" bottom="0" percent="0" rank="0" text="" dxfId="0">
      <formula>70</formula>
    </cfRule>
    <cfRule type="cellIs" priority="3" operator="between" aboveAverage="0" equalAverage="0" bottom="0" percent="0" rank="0" text="" dxfId="1">
      <formula>40</formula>
      <formula>69</formula>
    </cfRule>
    <cfRule type="cellIs" priority="4" operator="between" aboveAverage="0" equalAverage="0" bottom="0" percent="0" rank="0" text="" dxfId="2">
      <formula>20</formula>
      <formula>39</formula>
    </cfRule>
    <cfRule type="cellIs" priority="5" operator="lessThan" aboveAverage="0" equalAverage="0" bottom="0" percent="0" rank="0" text="" dxfId="3">
      <formula>20</formula>
    </cfRule>
  </conditionalFormatting>
  <dataValidations count="5">
    <dataValidation allowBlank="false" error="Bitte Wert zwischen 1 und 10 eingeben." errorStyle="stop" errorTitle="Ungültig" operator="between" showDropDown="false" showErrorMessage="true" showInputMessage="false" sqref="F5:G54" type="whole">
      <formula1>1</formula1>
      <formula2>10</formula2>
    </dataValidation>
    <dataValidation allowBlank="false" errorStyle="stop" operator="between" showDropDown="false" showErrorMessage="false" showInputMessage="false" sqref="J5:J54" type="list">
      <formula1>"Vermeiden,Vermindern,Überwälzen (Versicherung),Akzeptieren"</formula1>
      <formula2>0</formula2>
    </dataValidation>
    <dataValidation allowBlank="false" errorStyle="stop" operator="between" showDropDown="false" showErrorMessage="false" showInputMessage="false" sqref="L5:L54" type="list">
      <formula1>"Offen,In Bearbeitung,Erledigt,Beobachtung"</formula1>
      <formula2>0</formula2>
    </dataValidation>
    <dataValidation allowBlank="false" errorStyle="stop" operator="between" showDropDown="false" showErrorMessage="false" showInputMessage="false" sqref="D5:D54" type="list">
      <formula1>"Operationell,Finanziell,Strategisch,Rechtlich/Compliance,Technologisch,Markt,Sonstige"</formula1>
      <formula2>0</formula2>
    </dataValidation>
    <dataValidation allowBlank="false" errorStyle="stop" operator="between" showDropDown="false" showErrorMessage="false" showInputMessage="false" sqref="E5:E54" type="list">
      <formula1>"Intern,Extern,Intern &amp; Extern"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35"/>
    <col collapsed="false" customWidth="true" hidden="false" outlineLevel="0" max="5" min="4" style="0" width="22"/>
    <col collapsed="false" customWidth="true" hidden="false" outlineLevel="0" max="7" min="6" style="0" width="16"/>
    <col collapsed="false" customWidth="true" hidden="false" outlineLevel="0" max="8" min="8" style="0" width="35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25"/>
    <col collapsed="false" customWidth="true" hidden="false" outlineLevel="0" max="12" min="12" style="0" width="22"/>
    <col collapsed="false" customWidth="true" hidden="false" outlineLevel="0" max="13" min="13" style="0" width="3"/>
  </cols>
  <sheetData>
    <row r="1" customFormat="false" ht="9.75" hidden="false" customHeight="true" outlineLevel="0" collapsed="false"/>
    <row r="2" customFormat="false" ht="45.75" hidden="false" customHeight="true" outlineLevel="0" collapsed="false">
      <c r="B2" s="57" t="s">
        <v>131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customFormat="false" ht="19.5" hidden="false" customHeight="true" outlineLevel="0" collapsed="false">
      <c r="B3" s="58" t="s">
        <v>132</v>
      </c>
      <c r="C3" s="58"/>
      <c r="D3" s="58"/>
      <c r="E3" s="58"/>
      <c r="F3" s="58"/>
      <c r="G3" s="58"/>
      <c r="H3" s="58"/>
      <c r="I3" s="58"/>
      <c r="J3" s="58"/>
      <c r="K3" s="58"/>
      <c r="L3" s="58"/>
    </row>
    <row r="4" customFormat="false" ht="43.5" hidden="false" customHeight="true" outlineLevel="0" collapsed="false">
      <c r="B4" s="59" t="s">
        <v>34</v>
      </c>
      <c r="C4" s="59" t="s">
        <v>133</v>
      </c>
      <c r="D4" s="59" t="s">
        <v>36</v>
      </c>
      <c r="E4" s="59" t="s">
        <v>37</v>
      </c>
      <c r="F4" s="59" t="s">
        <v>134</v>
      </c>
      <c r="G4" s="59" t="s">
        <v>135</v>
      </c>
      <c r="H4" s="59" t="s">
        <v>136</v>
      </c>
      <c r="I4" s="59" t="s">
        <v>137</v>
      </c>
      <c r="J4" s="59" t="s">
        <v>138</v>
      </c>
      <c r="K4" s="59" t="s">
        <v>45</v>
      </c>
      <c r="L4" s="59" t="s">
        <v>139</v>
      </c>
    </row>
    <row r="5" customFormat="false" ht="37.5" hidden="false" customHeight="true" outlineLevel="0" collapsed="false">
      <c r="B5" s="42" t="s">
        <v>140</v>
      </c>
      <c r="C5" s="43" t="s">
        <v>141</v>
      </c>
      <c r="D5" s="43" t="s">
        <v>73</v>
      </c>
      <c r="E5" s="43" t="s">
        <v>74</v>
      </c>
      <c r="F5" s="44" t="n">
        <v>9</v>
      </c>
      <c r="G5" s="45" t="n">
        <v>7</v>
      </c>
      <c r="H5" s="46" t="n">
        <f aca="false">F5*G5</f>
        <v>63</v>
      </c>
      <c r="I5" s="60" t="s">
        <v>142</v>
      </c>
      <c r="J5" s="43" t="str">
        <f aca="false">IF(H5&gt;=70,"Hoch",IF(H5&gt;=40,"Mittel","Niedrig"))</f>
        <v>Mittel</v>
      </c>
      <c r="K5" s="43" t="s">
        <v>143</v>
      </c>
      <c r="L5" s="43" t="s">
        <v>144</v>
      </c>
    </row>
    <row r="6" customFormat="false" ht="37.5" hidden="false" customHeight="true" outlineLevel="0" collapsed="false">
      <c r="B6" s="47" t="s">
        <v>145</v>
      </c>
      <c r="C6" s="48" t="s">
        <v>146</v>
      </c>
      <c r="D6" s="48" t="s">
        <v>147</v>
      </c>
      <c r="E6" s="48" t="s">
        <v>50</v>
      </c>
      <c r="F6" s="44" t="n">
        <v>8</v>
      </c>
      <c r="G6" s="45" t="n">
        <v>6</v>
      </c>
      <c r="H6" s="49" t="n">
        <f aca="false">F6*G6</f>
        <v>48</v>
      </c>
      <c r="I6" s="61" t="s">
        <v>148</v>
      </c>
      <c r="J6" s="48" t="str">
        <f aca="false">IF(H6&gt;=70,"Hoch",IF(H6&gt;=40,"Mittel","Niedrig"))</f>
        <v>Mittel</v>
      </c>
      <c r="K6" s="48" t="s">
        <v>69</v>
      </c>
      <c r="L6" s="48" t="s">
        <v>149</v>
      </c>
    </row>
    <row r="7" customFormat="false" ht="37.5" hidden="false" customHeight="true" outlineLevel="0" collapsed="false">
      <c r="B7" s="42" t="s">
        <v>150</v>
      </c>
      <c r="C7" s="43" t="s">
        <v>151</v>
      </c>
      <c r="D7" s="43" t="s">
        <v>66</v>
      </c>
      <c r="E7" s="43" t="s">
        <v>50</v>
      </c>
      <c r="F7" s="44" t="n">
        <v>7</v>
      </c>
      <c r="G7" s="45" t="n">
        <v>8</v>
      </c>
      <c r="H7" s="46" t="n">
        <f aca="false">F7*G7</f>
        <v>56</v>
      </c>
      <c r="I7" s="60" t="s">
        <v>152</v>
      </c>
      <c r="J7" s="43" t="str">
        <f aca="false">IF(H7&gt;=70,"Hoch",IF(H7&gt;=40,"Mittel","Niedrig"))</f>
        <v>Mittel</v>
      </c>
      <c r="K7" s="43" t="s">
        <v>153</v>
      </c>
      <c r="L7" s="43" t="s">
        <v>154</v>
      </c>
    </row>
    <row r="8" customFormat="false" ht="37.5" hidden="false" customHeight="true" outlineLevel="0" collapsed="false">
      <c r="B8" s="47" t="s">
        <v>155</v>
      </c>
      <c r="C8" s="48" t="s">
        <v>156</v>
      </c>
      <c r="D8" s="48" t="s">
        <v>147</v>
      </c>
      <c r="E8" s="48" t="s">
        <v>50</v>
      </c>
      <c r="F8" s="44" t="n">
        <v>8</v>
      </c>
      <c r="G8" s="45" t="n">
        <v>7</v>
      </c>
      <c r="H8" s="49" t="n">
        <f aca="false">F8*G8</f>
        <v>56</v>
      </c>
      <c r="I8" s="61" t="s">
        <v>157</v>
      </c>
      <c r="J8" s="48" t="str">
        <f aca="false">IF(H8&gt;=70,"Hoch",IF(H8&gt;=40,"Mittel","Niedrig"))</f>
        <v>Mittel</v>
      </c>
      <c r="K8" s="48" t="s">
        <v>158</v>
      </c>
      <c r="L8" s="48" t="s">
        <v>159</v>
      </c>
    </row>
    <row r="9" customFormat="false" ht="37.5" hidden="false" customHeight="true" outlineLevel="0" collapsed="false">
      <c r="B9" s="42" t="s">
        <v>160</v>
      </c>
      <c r="C9" s="43" t="s">
        <v>161</v>
      </c>
      <c r="D9" s="43" t="s">
        <v>81</v>
      </c>
      <c r="E9" s="43" t="s">
        <v>50</v>
      </c>
      <c r="F9" s="44" t="n">
        <v>6</v>
      </c>
      <c r="G9" s="45" t="n">
        <v>9</v>
      </c>
      <c r="H9" s="46" t="n">
        <f aca="false">F9*G9</f>
        <v>54</v>
      </c>
      <c r="I9" s="60" t="s">
        <v>162</v>
      </c>
      <c r="J9" s="43" t="str">
        <f aca="false">IF(H9&gt;=70,"Hoch",IF(H9&gt;=40,"Mittel","Niedrig"))</f>
        <v>Mittel</v>
      </c>
      <c r="K9" s="43" t="s">
        <v>84</v>
      </c>
      <c r="L9" s="43" t="s">
        <v>144</v>
      </c>
    </row>
    <row r="10" customFormat="false" ht="31.5" hidden="false" customHeight="true" outlineLevel="0" collapsed="false">
      <c r="B10" s="50" t="s">
        <v>163</v>
      </c>
      <c r="C10" s="51"/>
      <c r="D10" s="52"/>
      <c r="E10" s="52"/>
      <c r="F10" s="44"/>
      <c r="G10" s="45"/>
      <c r="H10" s="46" t="str">
        <f aca="false">IFERROR(IF(AND(F10&lt;&gt;"",G10&lt;&gt;""),F10*G10,""),"")</f>
        <v/>
      </c>
      <c r="I10" s="60" t="str">
        <f aca="false">IFERROR(IF(H10="","",IF(H10&gt;=70,"Hoch",IF(H10&gt;=40,"Mittel","Niedrig"))),"")</f>
        <v/>
      </c>
      <c r="J10" s="52"/>
      <c r="K10" s="52"/>
      <c r="L10" s="52"/>
    </row>
    <row r="11" customFormat="false" ht="31.5" hidden="false" customHeight="true" outlineLevel="0" collapsed="false">
      <c r="B11" s="53" t="s">
        <v>164</v>
      </c>
      <c r="C11" s="54"/>
      <c r="D11" s="55"/>
      <c r="E11" s="55"/>
      <c r="F11" s="44"/>
      <c r="G11" s="45"/>
      <c r="H11" s="49" t="str">
        <f aca="false">IFERROR(IF(AND(F11&lt;&gt;"",G11&lt;&gt;""),F11*G11,""),"")</f>
        <v/>
      </c>
      <c r="I11" s="61" t="str">
        <f aca="false">IFERROR(IF(H11="","",IF(H11&gt;=70,"Hoch",IF(H11&gt;=40,"Mittel","Niedrig"))),"")</f>
        <v/>
      </c>
      <c r="J11" s="55"/>
      <c r="K11" s="55"/>
      <c r="L11" s="55"/>
    </row>
    <row r="12" customFormat="false" ht="31.5" hidden="false" customHeight="true" outlineLevel="0" collapsed="false">
      <c r="B12" s="50" t="s">
        <v>165</v>
      </c>
      <c r="C12" s="51"/>
      <c r="D12" s="52"/>
      <c r="E12" s="52"/>
      <c r="F12" s="44"/>
      <c r="G12" s="45"/>
      <c r="H12" s="46" t="str">
        <f aca="false">IFERROR(IF(AND(F12&lt;&gt;"",G12&lt;&gt;""),F12*G12,""),"")</f>
        <v/>
      </c>
      <c r="I12" s="60" t="str">
        <f aca="false">IFERROR(IF(H12="","",IF(H12&gt;=70,"Hoch",IF(H12&gt;=40,"Mittel","Niedrig"))),"")</f>
        <v/>
      </c>
      <c r="J12" s="52"/>
      <c r="K12" s="52"/>
      <c r="L12" s="52"/>
    </row>
    <row r="13" customFormat="false" ht="31.5" hidden="false" customHeight="true" outlineLevel="0" collapsed="false">
      <c r="B13" s="53" t="s">
        <v>166</v>
      </c>
      <c r="C13" s="54"/>
      <c r="D13" s="55"/>
      <c r="E13" s="55"/>
      <c r="F13" s="44"/>
      <c r="G13" s="45"/>
      <c r="H13" s="49" t="str">
        <f aca="false">IFERROR(IF(AND(F13&lt;&gt;"",G13&lt;&gt;""),F13*G13,""),"")</f>
        <v/>
      </c>
      <c r="I13" s="61" t="str">
        <f aca="false">IFERROR(IF(H13="","",IF(H13&gt;=70,"Hoch",IF(H13&gt;=40,"Mittel","Niedrig"))),"")</f>
        <v/>
      </c>
      <c r="J13" s="55"/>
      <c r="K13" s="55"/>
      <c r="L13" s="55"/>
    </row>
    <row r="14" customFormat="false" ht="31.5" hidden="false" customHeight="true" outlineLevel="0" collapsed="false">
      <c r="B14" s="50" t="s">
        <v>167</v>
      </c>
      <c r="C14" s="51"/>
      <c r="D14" s="52"/>
      <c r="E14" s="52"/>
      <c r="F14" s="44"/>
      <c r="G14" s="45"/>
      <c r="H14" s="46" t="str">
        <f aca="false">IFERROR(IF(AND(F14&lt;&gt;"",G14&lt;&gt;""),F14*G14,""),"")</f>
        <v/>
      </c>
      <c r="I14" s="60" t="str">
        <f aca="false">IFERROR(IF(H14="","",IF(H14&gt;=70,"Hoch",IF(H14&gt;=40,"Mittel","Niedrig"))),"")</f>
        <v/>
      </c>
      <c r="J14" s="52"/>
      <c r="K14" s="52"/>
      <c r="L14" s="52"/>
    </row>
    <row r="15" customFormat="false" ht="31.5" hidden="false" customHeight="true" outlineLevel="0" collapsed="false">
      <c r="B15" s="53" t="s">
        <v>168</v>
      </c>
      <c r="C15" s="54"/>
      <c r="D15" s="55"/>
      <c r="E15" s="55"/>
      <c r="F15" s="44"/>
      <c r="G15" s="45"/>
      <c r="H15" s="49" t="str">
        <f aca="false">IFERROR(IF(AND(F15&lt;&gt;"",G15&lt;&gt;""),F15*G15,""),"")</f>
        <v/>
      </c>
      <c r="I15" s="61" t="str">
        <f aca="false">IFERROR(IF(H15="","",IF(H15&gt;=70,"Hoch",IF(H15&gt;=40,"Mittel","Niedrig"))),"")</f>
        <v/>
      </c>
      <c r="J15" s="55"/>
      <c r="K15" s="55"/>
      <c r="L15" s="55"/>
    </row>
    <row r="16" customFormat="false" ht="31.5" hidden="false" customHeight="true" outlineLevel="0" collapsed="false">
      <c r="B16" s="50" t="s">
        <v>169</v>
      </c>
      <c r="C16" s="51"/>
      <c r="D16" s="52"/>
      <c r="E16" s="52"/>
      <c r="F16" s="44"/>
      <c r="G16" s="45"/>
      <c r="H16" s="46" t="str">
        <f aca="false">IFERROR(IF(AND(F16&lt;&gt;"",G16&lt;&gt;""),F16*G16,""),"")</f>
        <v/>
      </c>
      <c r="I16" s="60" t="str">
        <f aca="false">IFERROR(IF(H16="","",IF(H16&gt;=70,"Hoch",IF(H16&gt;=40,"Mittel","Niedrig"))),"")</f>
        <v/>
      </c>
      <c r="J16" s="52"/>
      <c r="K16" s="52"/>
      <c r="L16" s="52"/>
    </row>
    <row r="17" customFormat="false" ht="31.5" hidden="false" customHeight="true" outlineLevel="0" collapsed="false">
      <c r="B17" s="53" t="s">
        <v>170</v>
      </c>
      <c r="C17" s="54"/>
      <c r="D17" s="55"/>
      <c r="E17" s="55"/>
      <c r="F17" s="44"/>
      <c r="G17" s="45"/>
      <c r="H17" s="49" t="str">
        <f aca="false">IFERROR(IF(AND(F17&lt;&gt;"",G17&lt;&gt;""),F17*G17,""),"")</f>
        <v/>
      </c>
      <c r="I17" s="61" t="str">
        <f aca="false">IFERROR(IF(H17="","",IF(H17&gt;=70,"Hoch",IF(H17&gt;=40,"Mittel","Niedrig"))),"")</f>
        <v/>
      </c>
      <c r="J17" s="55"/>
      <c r="K17" s="55"/>
      <c r="L17" s="55"/>
    </row>
    <row r="18" customFormat="false" ht="31.5" hidden="false" customHeight="true" outlineLevel="0" collapsed="false">
      <c r="B18" s="50" t="s">
        <v>171</v>
      </c>
      <c r="C18" s="51"/>
      <c r="D18" s="52"/>
      <c r="E18" s="52"/>
      <c r="F18" s="44"/>
      <c r="G18" s="45"/>
      <c r="H18" s="46" t="str">
        <f aca="false">IFERROR(IF(AND(F18&lt;&gt;"",G18&lt;&gt;""),F18*G18,""),"")</f>
        <v/>
      </c>
      <c r="I18" s="60" t="str">
        <f aca="false">IFERROR(IF(H18="","",IF(H18&gt;=70,"Hoch",IF(H18&gt;=40,"Mittel","Niedrig"))),"")</f>
        <v/>
      </c>
      <c r="J18" s="52"/>
      <c r="K18" s="52"/>
      <c r="L18" s="52"/>
    </row>
    <row r="19" customFormat="false" ht="31.5" hidden="false" customHeight="true" outlineLevel="0" collapsed="false">
      <c r="B19" s="53" t="s">
        <v>172</v>
      </c>
      <c r="C19" s="54"/>
      <c r="D19" s="55"/>
      <c r="E19" s="55"/>
      <c r="F19" s="44"/>
      <c r="G19" s="45"/>
      <c r="H19" s="49" t="str">
        <f aca="false">IFERROR(IF(AND(F19&lt;&gt;"",G19&lt;&gt;""),F19*G19,""),"")</f>
        <v/>
      </c>
      <c r="I19" s="61" t="str">
        <f aca="false">IFERROR(IF(H19="","",IF(H19&gt;=70,"Hoch",IF(H19&gt;=40,"Mittel","Niedrig"))),"")</f>
        <v/>
      </c>
      <c r="J19" s="55"/>
      <c r="K19" s="55"/>
      <c r="L19" s="55"/>
    </row>
    <row r="20" customFormat="false" ht="31.5" hidden="false" customHeight="true" outlineLevel="0" collapsed="false">
      <c r="B20" s="50" t="s">
        <v>173</v>
      </c>
      <c r="C20" s="51"/>
      <c r="D20" s="52"/>
      <c r="E20" s="52"/>
      <c r="F20" s="44"/>
      <c r="G20" s="45"/>
      <c r="H20" s="46" t="str">
        <f aca="false">IFERROR(IF(AND(F20&lt;&gt;"",G20&lt;&gt;""),F20*G20,""),"")</f>
        <v/>
      </c>
      <c r="I20" s="60" t="str">
        <f aca="false">IFERROR(IF(H20="","",IF(H20&gt;=70,"Hoch",IF(H20&gt;=40,"Mittel","Niedrig"))),"")</f>
        <v/>
      </c>
      <c r="J20" s="52"/>
      <c r="K20" s="52"/>
      <c r="L20" s="52"/>
    </row>
    <row r="21" customFormat="false" ht="31.5" hidden="false" customHeight="true" outlineLevel="0" collapsed="false">
      <c r="B21" s="53" t="s">
        <v>174</v>
      </c>
      <c r="C21" s="54"/>
      <c r="D21" s="55"/>
      <c r="E21" s="55"/>
      <c r="F21" s="44"/>
      <c r="G21" s="45"/>
      <c r="H21" s="49" t="str">
        <f aca="false">IFERROR(IF(AND(F21&lt;&gt;"",G21&lt;&gt;""),F21*G21,""),"")</f>
        <v/>
      </c>
      <c r="I21" s="61" t="str">
        <f aca="false">IFERROR(IF(H21="","",IF(H21&gt;=70,"Hoch",IF(H21&gt;=40,"Mittel","Niedrig"))),"")</f>
        <v/>
      </c>
      <c r="J21" s="55"/>
      <c r="K21" s="55"/>
      <c r="L21" s="55"/>
    </row>
    <row r="22" customFormat="false" ht="31.5" hidden="false" customHeight="true" outlineLevel="0" collapsed="false">
      <c r="B22" s="50" t="s">
        <v>175</v>
      </c>
      <c r="C22" s="51"/>
      <c r="D22" s="52"/>
      <c r="E22" s="52"/>
      <c r="F22" s="44"/>
      <c r="G22" s="45"/>
      <c r="H22" s="46" t="str">
        <f aca="false">IFERROR(IF(AND(F22&lt;&gt;"",G22&lt;&gt;""),F22*G22,""),"")</f>
        <v/>
      </c>
      <c r="I22" s="60" t="str">
        <f aca="false">IFERROR(IF(H22="","",IF(H22&gt;=70,"Hoch",IF(H22&gt;=40,"Mittel","Niedrig"))),"")</f>
        <v/>
      </c>
      <c r="J22" s="52"/>
      <c r="K22" s="52"/>
      <c r="L22" s="52"/>
    </row>
    <row r="23" customFormat="false" ht="31.5" hidden="false" customHeight="true" outlineLevel="0" collapsed="false">
      <c r="B23" s="53" t="s">
        <v>176</v>
      </c>
      <c r="C23" s="54"/>
      <c r="D23" s="55"/>
      <c r="E23" s="55"/>
      <c r="F23" s="44"/>
      <c r="G23" s="45"/>
      <c r="H23" s="49" t="str">
        <f aca="false">IFERROR(IF(AND(F23&lt;&gt;"",G23&lt;&gt;""),F23*G23,""),"")</f>
        <v/>
      </c>
      <c r="I23" s="61" t="str">
        <f aca="false">IFERROR(IF(H23="","",IF(H23&gt;=70,"Hoch",IF(H23&gt;=40,"Mittel","Niedrig"))),"")</f>
        <v/>
      </c>
      <c r="J23" s="55"/>
      <c r="K23" s="55"/>
      <c r="L23" s="55"/>
    </row>
    <row r="24" customFormat="false" ht="31.5" hidden="false" customHeight="true" outlineLevel="0" collapsed="false">
      <c r="B24" s="50" t="s">
        <v>177</v>
      </c>
      <c r="C24" s="51"/>
      <c r="D24" s="52"/>
      <c r="E24" s="52"/>
      <c r="F24" s="44"/>
      <c r="G24" s="45"/>
      <c r="H24" s="46" t="str">
        <f aca="false">IFERROR(IF(AND(F24&lt;&gt;"",G24&lt;&gt;""),F24*G24,""),"")</f>
        <v/>
      </c>
      <c r="I24" s="60" t="str">
        <f aca="false">IFERROR(IF(H24="","",IF(H24&gt;=70,"Hoch",IF(H24&gt;=40,"Mittel","Niedrig"))),"")</f>
        <v/>
      </c>
      <c r="J24" s="52"/>
      <c r="K24" s="52"/>
      <c r="L24" s="52"/>
    </row>
    <row r="25" customFormat="false" ht="31.5" hidden="false" customHeight="true" outlineLevel="0" collapsed="false">
      <c r="B25" s="53" t="s">
        <v>178</v>
      </c>
      <c r="C25" s="54"/>
      <c r="D25" s="55"/>
      <c r="E25" s="55"/>
      <c r="F25" s="44"/>
      <c r="G25" s="45"/>
      <c r="H25" s="49" t="str">
        <f aca="false">IFERROR(IF(AND(F25&lt;&gt;"",G25&lt;&gt;""),F25*G25,""),"")</f>
        <v/>
      </c>
      <c r="I25" s="61" t="str">
        <f aca="false">IFERROR(IF(H25="","",IF(H25&gt;=70,"Hoch",IF(H25&gt;=40,"Mittel","Niedrig"))),"")</f>
        <v/>
      </c>
      <c r="J25" s="55"/>
      <c r="K25" s="55"/>
      <c r="L25" s="55"/>
    </row>
    <row r="26" customFormat="false" ht="31.5" hidden="false" customHeight="true" outlineLevel="0" collapsed="false">
      <c r="B26" s="50" t="s">
        <v>179</v>
      </c>
      <c r="C26" s="51"/>
      <c r="D26" s="52"/>
      <c r="E26" s="52"/>
      <c r="F26" s="44"/>
      <c r="G26" s="45"/>
      <c r="H26" s="46" t="str">
        <f aca="false">IFERROR(IF(AND(F26&lt;&gt;"",G26&lt;&gt;""),F26*G26,""),"")</f>
        <v/>
      </c>
      <c r="I26" s="60" t="str">
        <f aca="false">IFERROR(IF(H26="","",IF(H26&gt;=70,"Hoch",IF(H26&gt;=40,"Mittel","Niedrig"))),"")</f>
        <v/>
      </c>
      <c r="J26" s="52"/>
      <c r="K26" s="52"/>
      <c r="L26" s="52"/>
    </row>
    <row r="27" customFormat="false" ht="31.5" hidden="false" customHeight="true" outlineLevel="0" collapsed="false">
      <c r="B27" s="53" t="s">
        <v>180</v>
      </c>
      <c r="C27" s="54"/>
      <c r="D27" s="55"/>
      <c r="E27" s="55"/>
      <c r="F27" s="44"/>
      <c r="G27" s="45"/>
      <c r="H27" s="49" t="str">
        <f aca="false">IFERROR(IF(AND(F27&lt;&gt;"",G27&lt;&gt;""),F27*G27,""),"")</f>
        <v/>
      </c>
      <c r="I27" s="61" t="str">
        <f aca="false">IFERROR(IF(H27="","",IF(H27&gt;=70,"Hoch",IF(H27&gt;=40,"Mittel","Niedrig"))),"")</f>
        <v/>
      </c>
      <c r="J27" s="55"/>
      <c r="K27" s="55"/>
      <c r="L27" s="55"/>
    </row>
    <row r="28" customFormat="false" ht="31.5" hidden="false" customHeight="true" outlineLevel="0" collapsed="false">
      <c r="B28" s="50" t="s">
        <v>181</v>
      </c>
      <c r="C28" s="51"/>
      <c r="D28" s="52"/>
      <c r="E28" s="52"/>
      <c r="F28" s="44"/>
      <c r="G28" s="45"/>
      <c r="H28" s="46" t="str">
        <f aca="false">IFERROR(IF(AND(F28&lt;&gt;"",G28&lt;&gt;""),F28*G28,""),"")</f>
        <v/>
      </c>
      <c r="I28" s="60" t="str">
        <f aca="false">IFERROR(IF(H28="","",IF(H28&gt;=70,"Hoch",IF(H28&gt;=40,"Mittel","Niedrig"))),"")</f>
        <v/>
      </c>
      <c r="J28" s="52"/>
      <c r="K28" s="52"/>
      <c r="L28" s="52"/>
    </row>
    <row r="29" customFormat="false" ht="31.5" hidden="false" customHeight="true" outlineLevel="0" collapsed="false">
      <c r="B29" s="53" t="s">
        <v>182</v>
      </c>
      <c r="C29" s="54"/>
      <c r="D29" s="55"/>
      <c r="E29" s="55"/>
      <c r="F29" s="44"/>
      <c r="G29" s="45"/>
      <c r="H29" s="49" t="str">
        <f aca="false">IFERROR(IF(AND(F29&lt;&gt;"",G29&lt;&gt;""),F29*G29,""),"")</f>
        <v/>
      </c>
      <c r="I29" s="61" t="str">
        <f aca="false">IFERROR(IF(H29="","",IF(H29&gt;=70,"Hoch",IF(H29&gt;=40,"Mittel","Niedrig"))),"")</f>
        <v/>
      </c>
      <c r="J29" s="55"/>
      <c r="K29" s="55"/>
      <c r="L29" s="55"/>
    </row>
    <row r="30" customFormat="false" ht="31.5" hidden="false" customHeight="true" outlineLevel="0" collapsed="false">
      <c r="B30" s="50" t="s">
        <v>183</v>
      </c>
      <c r="C30" s="51"/>
      <c r="D30" s="52"/>
      <c r="E30" s="52"/>
      <c r="F30" s="44"/>
      <c r="G30" s="45"/>
      <c r="H30" s="46" t="str">
        <f aca="false">IFERROR(IF(AND(F30&lt;&gt;"",G30&lt;&gt;""),F30*G30,""),"")</f>
        <v/>
      </c>
      <c r="I30" s="60" t="str">
        <f aca="false">IFERROR(IF(H30="","",IF(H30&gt;=70,"Hoch",IF(H30&gt;=40,"Mittel","Niedrig"))),"")</f>
        <v/>
      </c>
      <c r="J30" s="52"/>
      <c r="K30" s="52"/>
      <c r="L30" s="52"/>
    </row>
    <row r="31" customFormat="false" ht="31.5" hidden="false" customHeight="true" outlineLevel="0" collapsed="false">
      <c r="B31" s="53" t="s">
        <v>184</v>
      </c>
      <c r="C31" s="54"/>
      <c r="D31" s="55"/>
      <c r="E31" s="55"/>
      <c r="F31" s="44"/>
      <c r="G31" s="45"/>
      <c r="H31" s="49" t="str">
        <f aca="false">IFERROR(IF(AND(F31&lt;&gt;"",G31&lt;&gt;""),F31*G31,""),"")</f>
        <v/>
      </c>
      <c r="I31" s="61" t="str">
        <f aca="false">IFERROR(IF(H31="","",IF(H31&gt;=70,"Hoch",IF(H31&gt;=40,"Mittel","Niedrig"))),"")</f>
        <v/>
      </c>
      <c r="J31" s="55"/>
      <c r="K31" s="55"/>
      <c r="L31" s="55"/>
    </row>
    <row r="32" customFormat="false" ht="31.5" hidden="false" customHeight="true" outlineLevel="0" collapsed="false">
      <c r="B32" s="50" t="s">
        <v>185</v>
      </c>
      <c r="C32" s="51"/>
      <c r="D32" s="52"/>
      <c r="E32" s="52"/>
      <c r="F32" s="44"/>
      <c r="G32" s="45"/>
      <c r="H32" s="46" t="str">
        <f aca="false">IFERROR(IF(AND(F32&lt;&gt;"",G32&lt;&gt;""),F32*G32,""),"")</f>
        <v/>
      </c>
      <c r="I32" s="60" t="str">
        <f aca="false">IFERROR(IF(H32="","",IF(H32&gt;=70,"Hoch",IF(H32&gt;=40,"Mittel","Niedrig"))),"")</f>
        <v/>
      </c>
      <c r="J32" s="52"/>
      <c r="K32" s="52"/>
      <c r="L32" s="52"/>
    </row>
    <row r="33" customFormat="false" ht="31.5" hidden="false" customHeight="true" outlineLevel="0" collapsed="false">
      <c r="B33" s="53" t="s">
        <v>186</v>
      </c>
      <c r="C33" s="54"/>
      <c r="D33" s="55"/>
      <c r="E33" s="55"/>
      <c r="F33" s="44"/>
      <c r="G33" s="45"/>
      <c r="H33" s="49" t="str">
        <f aca="false">IFERROR(IF(AND(F33&lt;&gt;"",G33&lt;&gt;""),F33*G33,""),"")</f>
        <v/>
      </c>
      <c r="I33" s="61" t="str">
        <f aca="false">IFERROR(IF(H33="","",IF(H33&gt;=70,"Hoch",IF(H33&gt;=40,"Mittel","Niedrig"))),"")</f>
        <v/>
      </c>
      <c r="J33" s="55"/>
      <c r="K33" s="55"/>
      <c r="L33" s="55"/>
    </row>
    <row r="34" customFormat="false" ht="31.5" hidden="false" customHeight="true" outlineLevel="0" collapsed="false">
      <c r="B34" s="50" t="s">
        <v>187</v>
      </c>
      <c r="C34" s="51"/>
      <c r="D34" s="52"/>
      <c r="E34" s="52"/>
      <c r="F34" s="44"/>
      <c r="G34" s="45"/>
      <c r="H34" s="46" t="str">
        <f aca="false">IFERROR(IF(AND(F34&lt;&gt;"",G34&lt;&gt;""),F34*G34,""),"")</f>
        <v/>
      </c>
      <c r="I34" s="60" t="str">
        <f aca="false">IFERROR(IF(H34="","",IF(H34&gt;=70,"Hoch",IF(H34&gt;=40,"Mittel","Niedrig"))),"")</f>
        <v/>
      </c>
      <c r="J34" s="52"/>
      <c r="K34" s="52"/>
      <c r="L34" s="52"/>
    </row>
    <row r="35" customFormat="false" ht="31.5" hidden="false" customHeight="true" outlineLevel="0" collapsed="false">
      <c r="B35" s="53" t="s">
        <v>188</v>
      </c>
      <c r="C35" s="54"/>
      <c r="D35" s="55"/>
      <c r="E35" s="55"/>
      <c r="F35" s="44"/>
      <c r="G35" s="45"/>
      <c r="H35" s="49" t="str">
        <f aca="false">IFERROR(IF(AND(F35&lt;&gt;"",G35&lt;&gt;""),F35*G35,""),"")</f>
        <v/>
      </c>
      <c r="I35" s="61" t="str">
        <f aca="false">IFERROR(IF(H35="","",IF(H35&gt;=70,"Hoch",IF(H35&gt;=40,"Mittel","Niedrig"))),"")</f>
        <v/>
      </c>
      <c r="J35" s="55"/>
      <c r="K35" s="55"/>
      <c r="L35" s="55"/>
    </row>
    <row r="36" customFormat="false" ht="31.5" hidden="false" customHeight="true" outlineLevel="0" collapsed="false">
      <c r="B36" s="50" t="s">
        <v>189</v>
      </c>
      <c r="C36" s="51"/>
      <c r="D36" s="52"/>
      <c r="E36" s="52"/>
      <c r="F36" s="44"/>
      <c r="G36" s="45"/>
      <c r="H36" s="46" t="str">
        <f aca="false">IFERROR(IF(AND(F36&lt;&gt;"",G36&lt;&gt;""),F36*G36,""),"")</f>
        <v/>
      </c>
      <c r="I36" s="60" t="str">
        <f aca="false">IFERROR(IF(H36="","",IF(H36&gt;=70,"Hoch",IF(H36&gt;=40,"Mittel","Niedrig"))),"")</f>
        <v/>
      </c>
      <c r="J36" s="52"/>
      <c r="K36" s="52"/>
      <c r="L36" s="52"/>
    </row>
    <row r="37" customFormat="false" ht="31.5" hidden="false" customHeight="true" outlineLevel="0" collapsed="false">
      <c r="B37" s="53" t="s">
        <v>190</v>
      </c>
      <c r="C37" s="54"/>
      <c r="D37" s="55"/>
      <c r="E37" s="55"/>
      <c r="F37" s="44"/>
      <c r="G37" s="45"/>
      <c r="H37" s="49" t="str">
        <f aca="false">IFERROR(IF(AND(F37&lt;&gt;"",G37&lt;&gt;""),F37*G37,""),"")</f>
        <v/>
      </c>
      <c r="I37" s="61" t="str">
        <f aca="false">IFERROR(IF(H37="","",IF(H37&gt;=70,"Hoch",IF(H37&gt;=40,"Mittel","Niedrig"))),"")</f>
        <v/>
      </c>
      <c r="J37" s="55"/>
      <c r="K37" s="55"/>
      <c r="L37" s="55"/>
    </row>
    <row r="38" customFormat="false" ht="31.5" hidden="false" customHeight="true" outlineLevel="0" collapsed="false">
      <c r="B38" s="50" t="s">
        <v>191</v>
      </c>
      <c r="C38" s="51"/>
      <c r="D38" s="52"/>
      <c r="E38" s="52"/>
      <c r="F38" s="44"/>
      <c r="G38" s="45"/>
      <c r="H38" s="46" t="str">
        <f aca="false">IFERROR(IF(AND(F38&lt;&gt;"",G38&lt;&gt;""),F38*G38,""),"")</f>
        <v/>
      </c>
      <c r="I38" s="60" t="str">
        <f aca="false">IFERROR(IF(H38="","",IF(H38&gt;=70,"Hoch",IF(H38&gt;=40,"Mittel","Niedrig"))),"")</f>
        <v/>
      </c>
      <c r="J38" s="52"/>
      <c r="K38" s="52"/>
      <c r="L38" s="52"/>
    </row>
    <row r="39" customFormat="false" ht="31.5" hidden="false" customHeight="true" outlineLevel="0" collapsed="false">
      <c r="B39" s="53" t="s">
        <v>192</v>
      </c>
      <c r="C39" s="54"/>
      <c r="D39" s="55"/>
      <c r="E39" s="55"/>
      <c r="F39" s="44"/>
      <c r="G39" s="45"/>
      <c r="H39" s="49" t="str">
        <f aca="false">IFERROR(IF(AND(F39&lt;&gt;"",G39&lt;&gt;""),F39*G39,""),"")</f>
        <v/>
      </c>
      <c r="I39" s="61" t="str">
        <f aca="false">IFERROR(IF(H39="","",IF(H39&gt;=70,"Hoch",IF(H39&gt;=40,"Mittel","Niedrig"))),"")</f>
        <v/>
      </c>
      <c r="J39" s="55"/>
      <c r="K39" s="55"/>
      <c r="L39" s="55"/>
    </row>
    <row r="40" customFormat="false" ht="31.5" hidden="false" customHeight="true" outlineLevel="0" collapsed="false">
      <c r="B40" s="50" t="s">
        <v>193</v>
      </c>
      <c r="C40" s="51"/>
      <c r="D40" s="52"/>
      <c r="E40" s="52"/>
      <c r="F40" s="44"/>
      <c r="G40" s="45"/>
      <c r="H40" s="46" t="str">
        <f aca="false">IFERROR(IF(AND(F40&lt;&gt;"",G40&lt;&gt;""),F40*G40,""),"")</f>
        <v/>
      </c>
      <c r="I40" s="60" t="str">
        <f aca="false">IFERROR(IF(H40="","",IF(H40&gt;=70,"Hoch",IF(H40&gt;=40,"Mittel","Niedrig"))),"")</f>
        <v/>
      </c>
      <c r="J40" s="52"/>
      <c r="K40" s="52"/>
      <c r="L40" s="52"/>
    </row>
    <row r="41" customFormat="false" ht="31.5" hidden="false" customHeight="true" outlineLevel="0" collapsed="false">
      <c r="B41" s="53" t="s">
        <v>194</v>
      </c>
      <c r="C41" s="54"/>
      <c r="D41" s="55"/>
      <c r="E41" s="55"/>
      <c r="F41" s="44"/>
      <c r="G41" s="45"/>
      <c r="H41" s="49" t="str">
        <f aca="false">IFERROR(IF(AND(F41&lt;&gt;"",G41&lt;&gt;""),F41*G41,""),"")</f>
        <v/>
      </c>
      <c r="I41" s="61" t="str">
        <f aca="false">IFERROR(IF(H41="","",IF(H41&gt;=70,"Hoch",IF(H41&gt;=40,"Mittel","Niedrig"))),"")</f>
        <v/>
      </c>
      <c r="J41" s="55"/>
      <c r="K41" s="55"/>
      <c r="L41" s="55"/>
    </row>
    <row r="42" customFormat="false" ht="31.5" hidden="false" customHeight="true" outlineLevel="0" collapsed="false">
      <c r="B42" s="50" t="s">
        <v>195</v>
      </c>
      <c r="C42" s="51"/>
      <c r="D42" s="52"/>
      <c r="E42" s="52"/>
      <c r="F42" s="44"/>
      <c r="G42" s="45"/>
      <c r="H42" s="46" t="str">
        <f aca="false">IFERROR(IF(AND(F42&lt;&gt;"",G42&lt;&gt;""),F42*G42,""),"")</f>
        <v/>
      </c>
      <c r="I42" s="60" t="str">
        <f aca="false">IFERROR(IF(H42="","",IF(H42&gt;=70,"Hoch",IF(H42&gt;=40,"Mittel","Niedrig"))),"")</f>
        <v/>
      </c>
      <c r="J42" s="52"/>
      <c r="K42" s="52"/>
      <c r="L42" s="52"/>
    </row>
    <row r="43" customFormat="false" ht="31.5" hidden="false" customHeight="true" outlineLevel="0" collapsed="false">
      <c r="B43" s="53" t="s">
        <v>196</v>
      </c>
      <c r="C43" s="54"/>
      <c r="D43" s="55"/>
      <c r="E43" s="55"/>
      <c r="F43" s="44"/>
      <c r="G43" s="45"/>
      <c r="H43" s="49" t="str">
        <f aca="false">IFERROR(IF(AND(F43&lt;&gt;"",G43&lt;&gt;""),F43*G43,""),"")</f>
        <v/>
      </c>
      <c r="I43" s="61" t="str">
        <f aca="false">IFERROR(IF(H43="","",IF(H43&gt;=70,"Hoch",IF(H43&gt;=40,"Mittel","Niedrig"))),"")</f>
        <v/>
      </c>
      <c r="J43" s="55"/>
      <c r="K43" s="55"/>
      <c r="L43" s="55"/>
    </row>
    <row r="44" customFormat="false" ht="31.5" hidden="false" customHeight="true" outlineLevel="0" collapsed="false">
      <c r="B44" s="50" t="s">
        <v>197</v>
      </c>
      <c r="C44" s="51"/>
      <c r="D44" s="52"/>
      <c r="E44" s="52"/>
      <c r="F44" s="44"/>
      <c r="G44" s="45"/>
      <c r="H44" s="46" t="str">
        <f aca="false">IFERROR(IF(AND(F44&lt;&gt;"",G44&lt;&gt;""),F44*G44,""),"")</f>
        <v/>
      </c>
      <c r="I44" s="60" t="str">
        <f aca="false">IFERROR(IF(H44="","",IF(H44&gt;=70,"Hoch",IF(H44&gt;=40,"Mittel","Niedrig"))),"")</f>
        <v/>
      </c>
      <c r="J44" s="52"/>
      <c r="K44" s="52"/>
      <c r="L44" s="52"/>
    </row>
    <row r="45" customFormat="false" ht="31.5" hidden="false" customHeight="true" outlineLevel="0" collapsed="false">
      <c r="B45" s="53" t="s">
        <v>198</v>
      </c>
      <c r="C45" s="54"/>
      <c r="D45" s="55"/>
      <c r="E45" s="55"/>
      <c r="F45" s="44"/>
      <c r="G45" s="45"/>
      <c r="H45" s="49" t="str">
        <f aca="false">IFERROR(IF(AND(F45&lt;&gt;"",G45&lt;&gt;""),F45*G45,""),"")</f>
        <v/>
      </c>
      <c r="I45" s="61" t="str">
        <f aca="false">IFERROR(IF(H45="","",IF(H45&gt;=70,"Hoch",IF(H45&gt;=40,"Mittel","Niedrig"))),"")</f>
        <v/>
      </c>
      <c r="J45" s="55"/>
      <c r="K45" s="55"/>
      <c r="L45" s="55"/>
    </row>
    <row r="46" customFormat="false" ht="31.5" hidden="false" customHeight="true" outlineLevel="0" collapsed="false">
      <c r="B46" s="50" t="s">
        <v>199</v>
      </c>
      <c r="C46" s="51"/>
      <c r="D46" s="52"/>
      <c r="E46" s="52"/>
      <c r="F46" s="44"/>
      <c r="G46" s="45"/>
      <c r="H46" s="46" t="str">
        <f aca="false">IFERROR(IF(AND(F46&lt;&gt;"",G46&lt;&gt;""),F46*G46,""),"")</f>
        <v/>
      </c>
      <c r="I46" s="60" t="str">
        <f aca="false">IFERROR(IF(H46="","",IF(H46&gt;=70,"Hoch",IF(H46&gt;=40,"Mittel","Niedrig"))),"")</f>
        <v/>
      </c>
      <c r="J46" s="52"/>
      <c r="K46" s="52"/>
      <c r="L46" s="52"/>
    </row>
    <row r="47" customFormat="false" ht="31.5" hidden="false" customHeight="true" outlineLevel="0" collapsed="false">
      <c r="B47" s="53" t="s">
        <v>200</v>
      </c>
      <c r="C47" s="54"/>
      <c r="D47" s="55"/>
      <c r="E47" s="55"/>
      <c r="F47" s="44"/>
      <c r="G47" s="45"/>
      <c r="H47" s="49" t="str">
        <f aca="false">IFERROR(IF(AND(F47&lt;&gt;"",G47&lt;&gt;""),F47*G47,""),"")</f>
        <v/>
      </c>
      <c r="I47" s="61" t="str">
        <f aca="false">IFERROR(IF(H47="","",IF(H47&gt;=70,"Hoch",IF(H47&gt;=40,"Mittel","Niedrig"))),"")</f>
        <v/>
      </c>
      <c r="J47" s="55"/>
      <c r="K47" s="55"/>
      <c r="L47" s="55"/>
    </row>
    <row r="48" customFormat="false" ht="31.5" hidden="false" customHeight="true" outlineLevel="0" collapsed="false">
      <c r="B48" s="50" t="s">
        <v>201</v>
      </c>
      <c r="C48" s="51"/>
      <c r="D48" s="52"/>
      <c r="E48" s="52"/>
      <c r="F48" s="44"/>
      <c r="G48" s="45"/>
      <c r="H48" s="46" t="str">
        <f aca="false">IFERROR(IF(AND(F48&lt;&gt;"",G48&lt;&gt;""),F48*G48,""),"")</f>
        <v/>
      </c>
      <c r="I48" s="60" t="str">
        <f aca="false">IFERROR(IF(H48="","",IF(H48&gt;=70,"Hoch",IF(H48&gt;=40,"Mittel","Niedrig"))),"")</f>
        <v/>
      </c>
      <c r="J48" s="52"/>
      <c r="K48" s="52"/>
      <c r="L48" s="52"/>
    </row>
    <row r="49" customFormat="false" ht="31.5" hidden="false" customHeight="true" outlineLevel="0" collapsed="false">
      <c r="B49" s="53" t="s">
        <v>202</v>
      </c>
      <c r="C49" s="54"/>
      <c r="D49" s="55"/>
      <c r="E49" s="55"/>
      <c r="F49" s="44"/>
      <c r="G49" s="45"/>
      <c r="H49" s="49" t="str">
        <f aca="false">IFERROR(IF(AND(F49&lt;&gt;"",G49&lt;&gt;""),F49*G49,""),"")</f>
        <v/>
      </c>
      <c r="I49" s="61" t="str">
        <f aca="false">IFERROR(IF(H49="","",IF(H49&gt;=70,"Hoch",IF(H49&gt;=40,"Mittel","Niedrig"))),"")</f>
        <v/>
      </c>
      <c r="J49" s="55"/>
      <c r="K49" s="55"/>
      <c r="L49" s="55"/>
    </row>
    <row r="50" customFormat="false" ht="31.5" hidden="false" customHeight="true" outlineLevel="0" collapsed="false">
      <c r="B50" s="50" t="s">
        <v>203</v>
      </c>
      <c r="C50" s="51"/>
      <c r="D50" s="52"/>
      <c r="E50" s="52"/>
      <c r="F50" s="44"/>
      <c r="G50" s="45"/>
      <c r="H50" s="46" t="str">
        <f aca="false">IFERROR(IF(AND(F50&lt;&gt;"",G50&lt;&gt;""),F50*G50,""),"")</f>
        <v/>
      </c>
      <c r="I50" s="60" t="str">
        <f aca="false">IFERROR(IF(H50="","",IF(H50&gt;=70,"Hoch",IF(H50&gt;=40,"Mittel","Niedrig"))),"")</f>
        <v/>
      </c>
      <c r="J50" s="52"/>
      <c r="K50" s="52"/>
      <c r="L50" s="52"/>
    </row>
    <row r="51" customFormat="false" ht="31.5" hidden="false" customHeight="true" outlineLevel="0" collapsed="false">
      <c r="B51" s="53" t="s">
        <v>204</v>
      </c>
      <c r="C51" s="54"/>
      <c r="D51" s="55"/>
      <c r="E51" s="55"/>
      <c r="F51" s="44"/>
      <c r="G51" s="45"/>
      <c r="H51" s="49" t="str">
        <f aca="false">IFERROR(IF(AND(F51&lt;&gt;"",G51&lt;&gt;""),F51*G51,""),"")</f>
        <v/>
      </c>
      <c r="I51" s="61" t="str">
        <f aca="false">IFERROR(IF(H51="","",IF(H51&gt;=70,"Hoch",IF(H51&gt;=40,"Mittel","Niedrig"))),"")</f>
        <v/>
      </c>
      <c r="J51" s="55"/>
      <c r="K51" s="55"/>
      <c r="L51" s="55"/>
    </row>
    <row r="52" customFormat="false" ht="31.5" hidden="false" customHeight="true" outlineLevel="0" collapsed="false">
      <c r="B52" s="50" t="s">
        <v>205</v>
      </c>
      <c r="C52" s="51"/>
      <c r="D52" s="52"/>
      <c r="E52" s="52"/>
      <c r="F52" s="44"/>
      <c r="G52" s="45"/>
      <c r="H52" s="46" t="str">
        <f aca="false">IFERROR(IF(AND(F52&lt;&gt;"",G52&lt;&gt;""),F52*G52,""),"")</f>
        <v/>
      </c>
      <c r="I52" s="60" t="str">
        <f aca="false">IFERROR(IF(H52="","",IF(H52&gt;=70,"Hoch",IF(H52&gt;=40,"Mittel","Niedrig"))),"")</f>
        <v/>
      </c>
      <c r="J52" s="52"/>
      <c r="K52" s="52"/>
      <c r="L52" s="52"/>
    </row>
    <row r="53" customFormat="false" ht="31.5" hidden="false" customHeight="true" outlineLevel="0" collapsed="false">
      <c r="B53" s="53" t="s">
        <v>206</v>
      </c>
      <c r="C53" s="54"/>
      <c r="D53" s="55"/>
      <c r="E53" s="55"/>
      <c r="F53" s="44"/>
      <c r="G53" s="45"/>
      <c r="H53" s="49" t="str">
        <f aca="false">IFERROR(IF(AND(F53&lt;&gt;"",G53&lt;&gt;""),F53*G53,""),"")</f>
        <v/>
      </c>
      <c r="I53" s="61" t="str">
        <f aca="false">IFERROR(IF(H53="","",IF(H53&gt;=70,"Hoch",IF(H53&gt;=40,"Mittel","Niedrig"))),"")</f>
        <v/>
      </c>
      <c r="J53" s="55"/>
      <c r="K53" s="55"/>
      <c r="L53" s="55"/>
    </row>
    <row r="54" customFormat="false" ht="31.5" hidden="false" customHeight="true" outlineLevel="0" collapsed="false">
      <c r="B54" s="50" t="s">
        <v>207</v>
      </c>
      <c r="C54" s="51"/>
      <c r="D54" s="52"/>
      <c r="E54" s="52"/>
      <c r="F54" s="44"/>
      <c r="G54" s="45"/>
      <c r="H54" s="46" t="str">
        <f aca="false">IFERROR(IF(AND(F54&lt;&gt;"",G54&lt;&gt;""),F54*G54,""),"")</f>
        <v/>
      </c>
      <c r="I54" s="60" t="str">
        <f aca="false">IFERROR(IF(H54="","",IF(H54&gt;=70,"Hoch",IF(H54&gt;=40,"Mittel","Niedrig"))),"")</f>
        <v/>
      </c>
      <c r="J54" s="52"/>
      <c r="K54" s="52"/>
      <c r="L54" s="52"/>
    </row>
    <row r="55" customFormat="false" ht="12" hidden="false" customHeight="true" outlineLevel="0" collapsed="false"/>
    <row r="56" customFormat="false" ht="19.5" hidden="false" customHeight="true" outlineLevel="0" collapsed="false">
      <c r="B56" s="62" t="s">
        <v>208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</row>
  </sheetData>
  <mergeCells count="3">
    <mergeCell ref="B2:L2"/>
    <mergeCell ref="B3:L3"/>
    <mergeCell ref="B56:L56"/>
  </mergeCells>
  <conditionalFormatting sqref="H5:H54">
    <cfRule type="cellIs" priority="2" operator="greaterThanOrEqual" aboveAverage="0" equalAverage="0" bottom="0" percent="0" rank="0" text="" dxfId="4">
      <formula>70</formula>
    </cfRule>
    <cfRule type="cellIs" priority="3" operator="between" aboveAverage="0" equalAverage="0" bottom="0" percent="0" rank="0" text="" dxfId="5">
      <formula>40</formula>
      <formula>69</formula>
    </cfRule>
    <cfRule type="cellIs" priority="4" operator="lessThan" aboveAverage="0" equalAverage="0" bottom="0" percent="0" rank="0" text="" dxfId="6">
      <formula>40</formula>
    </cfRule>
  </conditionalFormatting>
  <dataValidations count="1">
    <dataValidation allowBlank="false" error="Bitte Wert zwischen 1 und 10 eingeben." errorStyle="stop" errorTitle="Ungültig" operator="between" showDropDown="false" showErrorMessage="true" showInputMessage="false" sqref="F5:G54" type="whole">
      <formula1>1</formula1>
      <formula2>10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30"/>
    <col collapsed="false" customWidth="true" hidden="false" outlineLevel="0" max="6" min="4" style="0" width="22"/>
    <col collapsed="false" customWidth="true" hidden="false" outlineLevel="0" max="7" min="7" style="0" width="3"/>
  </cols>
  <sheetData>
    <row r="1" customFormat="false" ht="9.75" hidden="false" customHeight="true" outlineLevel="0" collapsed="false"/>
    <row r="2" customFormat="false" ht="49.5" hidden="false" customHeight="true" outlineLevel="0" collapsed="false">
      <c r="B2" s="63" t="s">
        <v>209</v>
      </c>
      <c r="C2" s="63"/>
      <c r="D2" s="63"/>
      <c r="E2" s="63"/>
      <c r="F2" s="63"/>
    </row>
    <row r="3" customFormat="false" ht="21.75" hidden="false" customHeight="true" outlineLevel="0" collapsed="false">
      <c r="B3" s="64" t="s">
        <v>210</v>
      </c>
      <c r="C3" s="64"/>
      <c r="D3" s="64"/>
      <c r="E3" s="64"/>
      <c r="F3" s="64"/>
    </row>
    <row r="4" customFormat="false" ht="12" hidden="false" customHeight="true" outlineLevel="0" collapsed="false"/>
    <row r="5" customFormat="false" ht="25.5" hidden="false" customHeight="true" outlineLevel="0" collapsed="false">
      <c r="B5" s="18" t="s">
        <v>211</v>
      </c>
      <c r="C5" s="18"/>
      <c r="D5" s="18"/>
      <c r="E5" s="18"/>
      <c r="F5" s="18"/>
    </row>
    <row r="6" customFormat="false" ht="31.5" hidden="false" customHeight="true" outlineLevel="0" collapsed="false">
      <c r="B6" s="65" t="s">
        <v>212</v>
      </c>
      <c r="C6" s="66" t="s">
        <v>213</v>
      </c>
      <c r="D6" s="66"/>
      <c r="E6" s="67" t="s">
        <v>214</v>
      </c>
    </row>
    <row r="7" customFormat="false" ht="31.5" hidden="false" customHeight="true" outlineLevel="0" collapsed="false">
      <c r="B7" s="65" t="s">
        <v>36</v>
      </c>
      <c r="C7" s="66" t="s">
        <v>73</v>
      </c>
      <c r="D7" s="66"/>
      <c r="E7" s="67" t="s">
        <v>214</v>
      </c>
    </row>
    <row r="8" customFormat="false" ht="31.5" hidden="false" customHeight="true" outlineLevel="0" collapsed="false">
      <c r="B8" s="68" t="s">
        <v>215</v>
      </c>
      <c r="C8" s="69" t="n">
        <v>7</v>
      </c>
      <c r="D8" s="69"/>
      <c r="E8" s="67" t="s">
        <v>214</v>
      </c>
    </row>
    <row r="9" customFormat="false" ht="31.5" hidden="false" customHeight="true" outlineLevel="0" collapsed="false">
      <c r="B9" s="68" t="s">
        <v>216</v>
      </c>
      <c r="C9" s="69" t="n">
        <v>9</v>
      </c>
      <c r="D9" s="69"/>
      <c r="E9" s="67" t="s">
        <v>214</v>
      </c>
    </row>
    <row r="10" customFormat="false" ht="31.5" hidden="false" customHeight="true" outlineLevel="0" collapsed="false">
      <c r="B10" s="65" t="s">
        <v>217</v>
      </c>
      <c r="C10" s="70" t="n">
        <f aca="false">C8*C9</f>
        <v>63</v>
      </c>
      <c r="D10" s="70"/>
      <c r="E10" s="67" t="s">
        <v>218</v>
      </c>
    </row>
    <row r="11" customFormat="false" ht="31.5" hidden="false" customHeight="true" outlineLevel="0" collapsed="false">
      <c r="B11" s="65" t="s">
        <v>41</v>
      </c>
      <c r="C11" s="70" t="str">
        <f aca="false">IF(C10&gt;=70,"🔴 KRITISCH",IF(C10&gt;=40,"🟠 HOCH",IF(C10&gt;=20,"🟡 MITTEL","🟢 NIEDRIG")))</f>
        <v>🟠 HOCH</v>
      </c>
      <c r="D11" s="70"/>
      <c r="E11" s="67" t="s">
        <v>218</v>
      </c>
    </row>
    <row r="12" customFormat="false" ht="31.5" hidden="false" customHeight="true" outlineLevel="0" collapsed="false">
      <c r="B12" s="65" t="s">
        <v>219</v>
      </c>
      <c r="C12" s="70" t="str">
        <f aca="false">IF(C11="🔴 KRITISCH","Sofort: Vermeiden oder Versichern!",IF(C11="🟠 HOCH","Dringend: Maßnahmen einleiten",IF(C11="🟡 MITTEL","Beobachten &amp; Maßnahmen planen","Akzeptieren &amp; dokumentieren")))</f>
        <v>Dringend: Maßnahmen einleiten</v>
      </c>
      <c r="D12" s="70"/>
      <c r="E12" s="67" t="s">
        <v>218</v>
      </c>
    </row>
    <row r="13" customFormat="false" ht="13.5" hidden="false" customHeight="true" outlineLevel="0" collapsed="false"/>
    <row r="14" customFormat="false" ht="24" hidden="false" customHeight="true" outlineLevel="0" collapsed="false">
      <c r="B14" s="71" t="s">
        <v>220</v>
      </c>
      <c r="C14" s="71"/>
      <c r="D14" s="71"/>
      <c r="E14" s="71"/>
      <c r="F14" s="71"/>
    </row>
    <row r="15" customFormat="false" ht="27.75" hidden="false" customHeight="true" outlineLevel="0" collapsed="false">
      <c r="B15" s="72" t="s">
        <v>221</v>
      </c>
      <c r="C15" s="73" t="s">
        <v>222</v>
      </c>
      <c r="D15" s="73" t="s">
        <v>223</v>
      </c>
    </row>
    <row r="16" customFormat="false" ht="27.75" hidden="false" customHeight="true" outlineLevel="0" collapsed="false">
      <c r="B16" s="74" t="s">
        <v>224</v>
      </c>
      <c r="C16" s="75" t="s">
        <v>225</v>
      </c>
      <c r="D16" s="75" t="s">
        <v>226</v>
      </c>
    </row>
    <row r="17" customFormat="false" ht="27.75" hidden="false" customHeight="true" outlineLevel="0" collapsed="false">
      <c r="B17" s="76" t="s">
        <v>227</v>
      </c>
      <c r="C17" s="77" t="s">
        <v>228</v>
      </c>
      <c r="D17" s="77" t="s">
        <v>229</v>
      </c>
    </row>
    <row r="18" customFormat="false" ht="27.75" hidden="false" customHeight="true" outlineLevel="0" collapsed="false">
      <c r="B18" s="78" t="s">
        <v>230</v>
      </c>
      <c r="C18" s="79" t="s">
        <v>231</v>
      </c>
      <c r="D18" s="79" t="s">
        <v>232</v>
      </c>
    </row>
    <row r="19" customFormat="false" ht="13.5" hidden="false" customHeight="true" outlineLevel="0" collapsed="false"/>
    <row r="20" customFormat="false" ht="24" hidden="false" customHeight="true" outlineLevel="0" collapsed="false">
      <c r="B20" s="80" t="s">
        <v>233</v>
      </c>
      <c r="C20" s="80"/>
      <c r="D20" s="80"/>
      <c r="E20" s="80"/>
      <c r="F20" s="80"/>
    </row>
    <row r="21" customFormat="false" ht="36" hidden="false" customHeight="true" outlineLevel="0" collapsed="false">
      <c r="B21" s="81" t="s">
        <v>234</v>
      </c>
      <c r="C21" s="81" t="s">
        <v>235</v>
      </c>
      <c r="D21" s="81" t="s">
        <v>236</v>
      </c>
      <c r="E21" s="81" t="s">
        <v>237</v>
      </c>
      <c r="F21" s="81" t="s">
        <v>41</v>
      </c>
    </row>
    <row r="22" customFormat="false" ht="27.75" hidden="false" customHeight="true" outlineLevel="0" collapsed="false">
      <c r="B22" s="51"/>
      <c r="C22" s="44"/>
      <c r="D22" s="45"/>
      <c r="E22" s="46" t="str">
        <f aca="false">IFERROR(IF(AND(C22&lt;&gt;"",D22&lt;&gt;""),C22*D22,""),"")</f>
        <v/>
      </c>
      <c r="F22" s="42" t="str">
        <f aca="false">IFERROR(IF(E22="","",IF(E22&gt;=70,"🔴 KRITISCH",IF(E22&gt;=40,"🟠 HOCH",IF(E22&gt;=20,"🟡 MITTEL","🟢 NIEDRIG")))),"")</f>
        <v/>
      </c>
    </row>
    <row r="23" customFormat="false" ht="27.75" hidden="false" customHeight="true" outlineLevel="0" collapsed="false">
      <c r="B23" s="54"/>
      <c r="C23" s="44"/>
      <c r="D23" s="45"/>
      <c r="E23" s="49" t="str">
        <f aca="false">IFERROR(IF(AND(C23&lt;&gt;"",D23&lt;&gt;""),C23*D23,""),"")</f>
        <v/>
      </c>
      <c r="F23" s="47" t="str">
        <f aca="false">IFERROR(IF(E23="","",IF(E23&gt;=70,"🔴 KRITISCH",IF(E23&gt;=40,"🟠 HOCH",IF(E23&gt;=20,"🟡 MITTEL","🟢 NIEDRIG")))),"")</f>
        <v/>
      </c>
    </row>
    <row r="24" customFormat="false" ht="27.75" hidden="false" customHeight="true" outlineLevel="0" collapsed="false">
      <c r="B24" s="51"/>
      <c r="C24" s="44"/>
      <c r="D24" s="45"/>
      <c r="E24" s="46" t="str">
        <f aca="false">IFERROR(IF(AND(C24&lt;&gt;"",D24&lt;&gt;""),C24*D24,""),"")</f>
        <v/>
      </c>
      <c r="F24" s="42" t="str">
        <f aca="false">IFERROR(IF(E24="","",IF(E24&gt;=70,"🔴 KRITISCH",IF(E24&gt;=40,"🟠 HOCH",IF(E24&gt;=20,"🟡 MITTEL","🟢 NIEDRIG")))),"")</f>
        <v/>
      </c>
    </row>
    <row r="25" customFormat="false" ht="27.75" hidden="false" customHeight="true" outlineLevel="0" collapsed="false">
      <c r="B25" s="54"/>
      <c r="C25" s="44"/>
      <c r="D25" s="45"/>
      <c r="E25" s="49" t="str">
        <f aca="false">IFERROR(IF(AND(C25&lt;&gt;"",D25&lt;&gt;""),C25*D25,""),"")</f>
        <v/>
      </c>
      <c r="F25" s="47" t="str">
        <f aca="false">IFERROR(IF(E25="","",IF(E25&gt;=70,"🔴 KRITISCH",IF(E25&gt;=40,"🟠 HOCH",IF(E25&gt;=20,"🟡 MITTEL","🟢 NIEDRIG")))),"")</f>
        <v/>
      </c>
    </row>
    <row r="26" customFormat="false" ht="27.75" hidden="false" customHeight="true" outlineLevel="0" collapsed="false">
      <c r="B26" s="51"/>
      <c r="C26" s="44"/>
      <c r="D26" s="45"/>
      <c r="E26" s="46" t="str">
        <f aca="false">IFERROR(IF(AND(C26&lt;&gt;"",D26&lt;&gt;""),C26*D26,""),"")</f>
        <v/>
      </c>
      <c r="F26" s="42" t="str">
        <f aca="false">IFERROR(IF(E26="","",IF(E26&gt;=70,"🔴 KRITISCH",IF(E26&gt;=40,"🟠 HOCH",IF(E26&gt;=20,"🟡 MITTEL","🟢 NIEDRIG")))),"")</f>
        <v/>
      </c>
    </row>
    <row r="27" customFormat="false" ht="27.75" hidden="false" customHeight="true" outlineLevel="0" collapsed="false">
      <c r="B27" s="54"/>
      <c r="C27" s="44"/>
      <c r="D27" s="45"/>
      <c r="E27" s="49" t="str">
        <f aca="false">IFERROR(IF(AND(C27&lt;&gt;"",D27&lt;&gt;""),C27*D27,""),"")</f>
        <v/>
      </c>
      <c r="F27" s="47" t="str">
        <f aca="false">IFERROR(IF(E27="","",IF(E27&gt;=70,"🔴 KRITISCH",IF(E27&gt;=40,"🟠 HOCH",IF(E27&gt;=20,"🟡 MITTEL","🟢 NIEDRIG")))),"")</f>
        <v/>
      </c>
    </row>
    <row r="28" customFormat="false" ht="27.75" hidden="false" customHeight="true" outlineLevel="0" collapsed="false">
      <c r="B28" s="51"/>
      <c r="C28" s="44"/>
      <c r="D28" s="45"/>
      <c r="E28" s="46" t="str">
        <f aca="false">IFERROR(IF(AND(C28&lt;&gt;"",D28&lt;&gt;""),C28*D28,""),"")</f>
        <v/>
      </c>
      <c r="F28" s="42" t="str">
        <f aca="false">IFERROR(IF(E28="","",IF(E28&gt;=70,"🔴 KRITISCH",IF(E28&gt;=40,"🟠 HOCH",IF(E28&gt;=20,"🟡 MITTEL","🟢 NIEDRIG")))),"")</f>
        <v/>
      </c>
    </row>
    <row r="29" customFormat="false" ht="27.75" hidden="false" customHeight="true" outlineLevel="0" collapsed="false">
      <c r="B29" s="54"/>
      <c r="C29" s="44"/>
      <c r="D29" s="45"/>
      <c r="E29" s="49" t="str">
        <f aca="false">IFERROR(IF(AND(C29&lt;&gt;"",D29&lt;&gt;""),C29*D29,""),"")</f>
        <v/>
      </c>
      <c r="F29" s="47" t="str">
        <f aca="false">IFERROR(IF(E29="","",IF(E29&gt;=70,"🔴 KRITISCH",IF(E29&gt;=40,"🟠 HOCH",IF(E29&gt;=20,"🟡 MITTEL","🟢 NIEDRIG")))),"")</f>
        <v/>
      </c>
    </row>
    <row r="30" customFormat="false" ht="27.75" hidden="false" customHeight="true" outlineLevel="0" collapsed="false">
      <c r="B30" s="51"/>
      <c r="C30" s="44"/>
      <c r="D30" s="45"/>
      <c r="E30" s="46" t="str">
        <f aca="false">IFERROR(IF(AND(C30&lt;&gt;"",D30&lt;&gt;""),C30*D30,""),"")</f>
        <v/>
      </c>
      <c r="F30" s="42" t="str">
        <f aca="false">IFERROR(IF(E30="","",IF(E30&gt;=70,"🔴 KRITISCH",IF(E30&gt;=40,"🟠 HOCH",IF(E30&gt;=20,"🟡 MITTEL","🟢 NIEDRIG")))),"")</f>
        <v/>
      </c>
    </row>
    <row r="31" customFormat="false" ht="27.75" hidden="false" customHeight="true" outlineLevel="0" collapsed="false">
      <c r="B31" s="54"/>
      <c r="C31" s="44"/>
      <c r="D31" s="45"/>
      <c r="E31" s="49" t="str">
        <f aca="false">IFERROR(IF(AND(C31&lt;&gt;"",D31&lt;&gt;""),C31*D31,""),"")</f>
        <v/>
      </c>
      <c r="F31" s="47" t="str">
        <f aca="false">IFERROR(IF(E31="","",IF(E31&gt;=70,"🔴 KRITISCH",IF(E31&gt;=40,"🟠 HOCH",IF(E31&gt;=20,"🟡 MITTEL","🟢 NIEDRIG")))),"")</f>
        <v/>
      </c>
    </row>
    <row r="32" customFormat="false" ht="27.75" hidden="false" customHeight="true" outlineLevel="0" collapsed="false">
      <c r="B32" s="51"/>
      <c r="C32" s="44"/>
      <c r="D32" s="45"/>
      <c r="E32" s="46" t="str">
        <f aca="false">IFERROR(IF(AND(C32&lt;&gt;"",D32&lt;&gt;""),C32*D32,""),"")</f>
        <v/>
      </c>
      <c r="F32" s="42" t="str">
        <f aca="false">IFERROR(IF(E32="","",IF(E32&gt;=70,"🔴 KRITISCH",IF(E32&gt;=40,"🟠 HOCH",IF(E32&gt;=20,"🟡 MITTEL","🟢 NIEDRIG")))),"")</f>
        <v/>
      </c>
    </row>
    <row r="33" customFormat="false" ht="27.75" hidden="false" customHeight="true" outlineLevel="0" collapsed="false">
      <c r="B33" s="54"/>
      <c r="C33" s="44"/>
      <c r="D33" s="45"/>
      <c r="E33" s="49" t="str">
        <f aca="false">IFERROR(IF(AND(C33&lt;&gt;"",D33&lt;&gt;""),C33*D33,""),"")</f>
        <v/>
      </c>
      <c r="F33" s="47" t="str">
        <f aca="false">IFERROR(IF(E33="","",IF(E33&gt;=70,"🔴 KRITISCH",IF(E33&gt;=40,"🟠 HOCH",IF(E33&gt;=20,"🟡 MITTEL","🟢 NIEDRIG")))),"")</f>
        <v/>
      </c>
    </row>
    <row r="34" customFormat="false" ht="27.75" hidden="false" customHeight="true" outlineLevel="0" collapsed="false">
      <c r="B34" s="51"/>
      <c r="C34" s="44"/>
      <c r="D34" s="45"/>
      <c r="E34" s="46" t="str">
        <f aca="false">IFERROR(IF(AND(C34&lt;&gt;"",D34&lt;&gt;""),C34*D34,""),"")</f>
        <v/>
      </c>
      <c r="F34" s="42" t="str">
        <f aca="false">IFERROR(IF(E34="","",IF(E34&gt;=70,"🔴 KRITISCH",IF(E34&gt;=40,"🟠 HOCH",IF(E34&gt;=20,"🟡 MITTEL","🟢 NIEDRIG")))),"")</f>
        <v/>
      </c>
    </row>
    <row r="35" customFormat="false" ht="27.75" hidden="false" customHeight="true" outlineLevel="0" collapsed="false">
      <c r="B35" s="54"/>
      <c r="C35" s="44"/>
      <c r="D35" s="45"/>
      <c r="E35" s="49" t="str">
        <f aca="false">IFERROR(IF(AND(C35&lt;&gt;"",D35&lt;&gt;""),C35*D35,""),"")</f>
        <v/>
      </c>
      <c r="F35" s="47" t="str">
        <f aca="false">IFERROR(IF(E35="","",IF(E35&gt;=70,"🔴 KRITISCH",IF(E35&gt;=40,"🟠 HOCH",IF(E35&gt;=20,"🟡 MITTEL","🟢 NIEDRIG")))),"")</f>
        <v/>
      </c>
    </row>
    <row r="36" customFormat="false" ht="12" hidden="false" customHeight="true" outlineLevel="0" collapsed="false"/>
    <row r="37" customFormat="false" ht="19.5" hidden="false" customHeight="true" outlineLevel="0" collapsed="false">
      <c r="B37" s="82" t="s">
        <v>238</v>
      </c>
      <c r="C37" s="82"/>
      <c r="D37" s="82"/>
      <c r="E37" s="82"/>
      <c r="F37" s="82"/>
    </row>
  </sheetData>
  <mergeCells count="13">
    <mergeCell ref="B2:F2"/>
    <mergeCell ref="B3:F3"/>
    <mergeCell ref="B5:F5"/>
    <mergeCell ref="C6:D6"/>
    <mergeCell ref="C7:D7"/>
    <mergeCell ref="C8:D8"/>
    <mergeCell ref="C9:D9"/>
    <mergeCell ref="C10:D10"/>
    <mergeCell ref="C11:D11"/>
    <mergeCell ref="C12:D12"/>
    <mergeCell ref="B14:F14"/>
    <mergeCell ref="B20:F20"/>
    <mergeCell ref="B37:F37"/>
  </mergeCells>
  <conditionalFormatting sqref="E22:E35">
    <cfRule type="cellIs" priority="2" operator="greaterThanOrEqual" aboveAverage="0" equalAverage="0" bottom="0" percent="0" rank="0" text="" dxfId="0">
      <formula>70</formula>
    </cfRule>
    <cfRule type="cellIs" priority="3" operator="between" aboveAverage="0" equalAverage="0" bottom="0" percent="0" rank="0" text="" dxfId="1">
      <formula>40</formula>
      <formula>69</formula>
    </cfRule>
    <cfRule type="cellIs" priority="4" operator="between" aboveAverage="0" equalAverage="0" bottom="0" percent="0" rank="0" text="" dxfId="2">
      <formula>20</formula>
      <formula>39</formula>
    </cfRule>
    <cfRule type="cellIs" priority="5" operator="lessThan" aboveAverage="0" equalAverage="0" bottom="0" percent="0" rank="0" text="" dxfId="3">
      <formula>20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13" min="3" style="0" width="12"/>
  </cols>
  <sheetData>
    <row r="1" customFormat="false" ht="9.75" hidden="false" customHeight="true" outlineLevel="0" collapsed="false"/>
    <row r="2" customFormat="false" ht="45.75" hidden="false" customHeight="true" outlineLevel="0" collapsed="false">
      <c r="B2" s="83" t="s">
        <v>239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3" customFormat="false" ht="19.5" hidden="false" customHeight="true" outlineLevel="0" collapsed="false">
      <c r="B3" s="84" t="s">
        <v>240</v>
      </c>
      <c r="C3" s="84"/>
      <c r="D3" s="84"/>
      <c r="E3" s="84"/>
      <c r="F3" s="84"/>
      <c r="G3" s="84"/>
      <c r="H3" s="84"/>
      <c r="I3" s="84"/>
      <c r="J3" s="84"/>
      <c r="K3" s="84"/>
      <c r="L3" s="84"/>
    </row>
    <row r="4" customFormat="false" ht="13.5" hidden="false" customHeight="true" outlineLevel="0" collapsed="false"/>
    <row r="5" customFormat="false" ht="30" hidden="false" customHeight="true" outlineLevel="0" collapsed="false">
      <c r="B5" s="85" t="s">
        <v>241</v>
      </c>
      <c r="C5" s="86" t="s">
        <v>242</v>
      </c>
      <c r="D5" s="86" t="s">
        <v>243</v>
      </c>
      <c r="E5" s="86" t="s">
        <v>244</v>
      </c>
      <c r="F5" s="86" t="s">
        <v>245</v>
      </c>
      <c r="G5" s="86" t="s">
        <v>246</v>
      </c>
      <c r="H5" s="86" t="s">
        <v>247</v>
      </c>
      <c r="I5" s="86" t="s">
        <v>248</v>
      </c>
      <c r="J5" s="86" t="s">
        <v>249</v>
      </c>
      <c r="K5" s="86" t="s">
        <v>250</v>
      </c>
      <c r="L5" s="86" t="s">
        <v>251</v>
      </c>
    </row>
    <row r="6" customFormat="false" ht="42" hidden="false" customHeight="true" outlineLevel="0" collapsed="false">
      <c r="B6" s="87" t="s">
        <v>252</v>
      </c>
      <c r="C6" s="88" t="n">
        <v>10</v>
      </c>
      <c r="D6" s="89" t="n">
        <v>20</v>
      </c>
      <c r="E6" s="89" t="n">
        <v>30</v>
      </c>
      <c r="F6" s="90" t="n">
        <v>40</v>
      </c>
      <c r="G6" s="90" t="n">
        <v>50</v>
      </c>
      <c r="H6" s="90" t="n">
        <v>60</v>
      </c>
      <c r="I6" s="91" t="n">
        <v>70</v>
      </c>
      <c r="J6" s="91" t="n">
        <v>80</v>
      </c>
      <c r="K6" s="91" t="n">
        <v>90</v>
      </c>
      <c r="L6" s="91" t="n">
        <v>100</v>
      </c>
    </row>
    <row r="7" customFormat="false" ht="42" hidden="false" customHeight="true" outlineLevel="0" collapsed="false">
      <c r="B7" s="87" t="s">
        <v>250</v>
      </c>
      <c r="C7" s="88" t="n">
        <v>9</v>
      </c>
      <c r="D7" s="88" t="n">
        <v>18</v>
      </c>
      <c r="E7" s="89" t="n">
        <v>27</v>
      </c>
      <c r="F7" s="89" t="n">
        <v>36</v>
      </c>
      <c r="G7" s="90" t="n">
        <v>45</v>
      </c>
      <c r="H7" s="90" t="n">
        <v>54</v>
      </c>
      <c r="I7" s="90" t="n">
        <v>63</v>
      </c>
      <c r="J7" s="91" t="n">
        <v>72</v>
      </c>
      <c r="K7" s="91" t="n">
        <v>81</v>
      </c>
      <c r="L7" s="91" t="n">
        <v>90</v>
      </c>
    </row>
    <row r="8" customFormat="false" ht="42" hidden="false" customHeight="true" outlineLevel="0" collapsed="false">
      <c r="B8" s="87" t="s">
        <v>249</v>
      </c>
      <c r="C8" s="88" t="n">
        <v>8</v>
      </c>
      <c r="D8" s="88" t="n">
        <v>16</v>
      </c>
      <c r="E8" s="89" t="n">
        <v>24</v>
      </c>
      <c r="F8" s="89" t="n">
        <v>32</v>
      </c>
      <c r="G8" s="90" t="n">
        <v>40</v>
      </c>
      <c r="H8" s="90" t="n">
        <v>48</v>
      </c>
      <c r="I8" s="90" t="n">
        <v>56</v>
      </c>
      <c r="J8" s="90" t="n">
        <v>64</v>
      </c>
      <c r="K8" s="91" t="n">
        <v>72</v>
      </c>
      <c r="L8" s="91" t="n">
        <v>80</v>
      </c>
    </row>
    <row r="9" customFormat="false" ht="42" hidden="false" customHeight="true" outlineLevel="0" collapsed="false">
      <c r="B9" s="87" t="s">
        <v>248</v>
      </c>
      <c r="C9" s="88" t="n">
        <v>7</v>
      </c>
      <c r="D9" s="88" t="n">
        <v>14</v>
      </c>
      <c r="E9" s="89" t="n">
        <v>21</v>
      </c>
      <c r="F9" s="89" t="n">
        <v>28</v>
      </c>
      <c r="G9" s="89" t="n">
        <v>35</v>
      </c>
      <c r="H9" s="90" t="n">
        <v>42</v>
      </c>
      <c r="I9" s="90" t="n">
        <v>49</v>
      </c>
      <c r="J9" s="90" t="n">
        <v>56</v>
      </c>
      <c r="K9" s="90" t="n">
        <v>63</v>
      </c>
      <c r="L9" s="91" t="n">
        <v>70</v>
      </c>
    </row>
    <row r="10" customFormat="false" ht="42" hidden="false" customHeight="true" outlineLevel="0" collapsed="false">
      <c r="B10" s="87" t="s">
        <v>247</v>
      </c>
      <c r="C10" s="88" t="n">
        <v>6</v>
      </c>
      <c r="D10" s="88" t="n">
        <v>12</v>
      </c>
      <c r="E10" s="88" t="n">
        <v>18</v>
      </c>
      <c r="F10" s="89" t="n">
        <v>24</v>
      </c>
      <c r="G10" s="89" t="n">
        <v>30</v>
      </c>
      <c r="H10" s="89" t="n">
        <v>36</v>
      </c>
      <c r="I10" s="90" t="n">
        <v>42</v>
      </c>
      <c r="J10" s="90" t="n">
        <v>48</v>
      </c>
      <c r="K10" s="90" t="n">
        <v>54</v>
      </c>
      <c r="L10" s="90" t="n">
        <v>60</v>
      </c>
    </row>
    <row r="11" customFormat="false" ht="42" hidden="false" customHeight="true" outlineLevel="0" collapsed="false">
      <c r="B11" s="87" t="s">
        <v>246</v>
      </c>
      <c r="C11" s="88" t="n">
        <v>5</v>
      </c>
      <c r="D11" s="88" t="n">
        <v>10</v>
      </c>
      <c r="E11" s="88" t="n">
        <v>15</v>
      </c>
      <c r="F11" s="89" t="n">
        <v>20</v>
      </c>
      <c r="G11" s="89" t="n">
        <v>25</v>
      </c>
      <c r="H11" s="89" t="n">
        <v>30</v>
      </c>
      <c r="I11" s="89" t="n">
        <v>35</v>
      </c>
      <c r="J11" s="90" t="n">
        <v>40</v>
      </c>
      <c r="K11" s="90" t="n">
        <v>45</v>
      </c>
      <c r="L11" s="90" t="n">
        <v>50</v>
      </c>
    </row>
    <row r="12" customFormat="false" ht="42" hidden="false" customHeight="true" outlineLevel="0" collapsed="false">
      <c r="B12" s="87" t="s">
        <v>253</v>
      </c>
      <c r="C12" s="88" t="n">
        <v>4</v>
      </c>
      <c r="D12" s="88" t="n">
        <v>8</v>
      </c>
      <c r="E12" s="88" t="n">
        <v>12</v>
      </c>
      <c r="F12" s="88" t="n">
        <v>16</v>
      </c>
      <c r="G12" s="89" t="n">
        <v>20</v>
      </c>
      <c r="H12" s="89" t="n">
        <v>24</v>
      </c>
      <c r="I12" s="89" t="n">
        <v>28</v>
      </c>
      <c r="J12" s="89" t="n">
        <v>32</v>
      </c>
      <c r="K12" s="89" t="n">
        <v>36</v>
      </c>
      <c r="L12" s="90" t="n">
        <v>40</v>
      </c>
    </row>
    <row r="13" customFormat="false" ht="42" hidden="false" customHeight="true" outlineLevel="0" collapsed="false">
      <c r="B13" s="87" t="s">
        <v>254</v>
      </c>
      <c r="C13" s="88" t="n">
        <v>3</v>
      </c>
      <c r="D13" s="88" t="n">
        <v>6</v>
      </c>
      <c r="E13" s="88" t="n">
        <v>9</v>
      </c>
      <c r="F13" s="88" t="n">
        <v>12</v>
      </c>
      <c r="G13" s="88" t="n">
        <v>15</v>
      </c>
      <c r="H13" s="88" t="n">
        <v>18</v>
      </c>
      <c r="I13" s="89" t="n">
        <v>21</v>
      </c>
      <c r="J13" s="89" t="n">
        <v>24</v>
      </c>
      <c r="K13" s="89" t="n">
        <v>27</v>
      </c>
      <c r="L13" s="89" t="n">
        <v>30</v>
      </c>
    </row>
    <row r="14" customFormat="false" ht="42" hidden="false" customHeight="true" outlineLevel="0" collapsed="false">
      <c r="B14" s="87" t="s">
        <v>255</v>
      </c>
      <c r="C14" s="88" t="n">
        <v>2</v>
      </c>
      <c r="D14" s="88" t="n">
        <v>4</v>
      </c>
      <c r="E14" s="88" t="n">
        <v>6</v>
      </c>
      <c r="F14" s="88" t="n">
        <v>8</v>
      </c>
      <c r="G14" s="88" t="n">
        <v>10</v>
      </c>
      <c r="H14" s="88" t="n">
        <v>12</v>
      </c>
      <c r="I14" s="88" t="n">
        <v>14</v>
      </c>
      <c r="J14" s="88" t="n">
        <v>16</v>
      </c>
      <c r="K14" s="88" t="n">
        <v>18</v>
      </c>
      <c r="L14" s="89" t="n">
        <v>20</v>
      </c>
    </row>
    <row r="15" customFormat="false" ht="42" hidden="false" customHeight="true" outlineLevel="0" collapsed="false">
      <c r="B15" s="87" t="s">
        <v>256</v>
      </c>
      <c r="C15" s="88" t="n">
        <v>1</v>
      </c>
      <c r="D15" s="88" t="n">
        <v>2</v>
      </c>
      <c r="E15" s="88" t="n">
        <v>3</v>
      </c>
      <c r="F15" s="88" t="n">
        <v>4</v>
      </c>
      <c r="G15" s="88" t="n">
        <v>5</v>
      </c>
      <c r="H15" s="88" t="n">
        <v>6</v>
      </c>
      <c r="I15" s="88" t="n">
        <v>7</v>
      </c>
      <c r="J15" s="88" t="n">
        <v>8</v>
      </c>
      <c r="K15" s="88" t="n">
        <v>9</v>
      </c>
      <c r="L15" s="88" t="n">
        <v>10</v>
      </c>
    </row>
    <row r="16" customFormat="false" ht="13.5" hidden="false" customHeight="true" outlineLevel="0" collapsed="false"/>
    <row r="17" customFormat="false" ht="24" hidden="false" customHeight="true" outlineLevel="0" collapsed="false">
      <c r="B17" s="71" t="s">
        <v>257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</row>
    <row r="18" customFormat="false" ht="27.75" hidden="false" customHeight="true" outlineLevel="0" collapsed="false">
      <c r="C18" s="91" t="s">
        <v>258</v>
      </c>
      <c r="E18" s="92" t="s">
        <v>259</v>
      </c>
      <c r="G18" s="93" t="s">
        <v>260</v>
      </c>
      <c r="I18" s="94" t="s">
        <v>261</v>
      </c>
    </row>
    <row r="19" customFormat="false" ht="19.5" hidden="false" customHeight="true" outlineLevel="0" collapsed="false">
      <c r="B19" s="95" t="s">
        <v>262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</row>
  </sheetData>
  <mergeCells count="4">
    <mergeCell ref="B2:L2"/>
    <mergeCell ref="B3:L3"/>
    <mergeCell ref="B17:L17"/>
    <mergeCell ref="B19:L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65"/>
    <col collapsed="false" customWidth="true" hidden="false" outlineLevel="0" max="4" min="4" style="0" width="3"/>
  </cols>
  <sheetData>
    <row r="1" customFormat="false" ht="9.75" hidden="false" customHeight="true" outlineLevel="0" collapsed="false"/>
    <row r="2" customFormat="false" ht="45.75" hidden="false" customHeight="true" outlineLevel="0" collapsed="false">
      <c r="B2" s="83" t="s">
        <v>263</v>
      </c>
      <c r="C2" s="83"/>
    </row>
    <row r="3" customFormat="false" ht="19.5" hidden="false" customHeight="true" outlineLevel="0" collapsed="false">
      <c r="B3" s="64" t="s">
        <v>264</v>
      </c>
      <c r="C3" s="64"/>
    </row>
    <row r="5" customFormat="false" ht="9.75" hidden="false" customHeight="true" outlineLevel="0" collapsed="false"/>
    <row r="6" customFormat="false" ht="27.75" hidden="false" customHeight="true" outlineLevel="0" collapsed="false">
      <c r="B6" s="96" t="s">
        <v>265</v>
      </c>
      <c r="C6" s="96"/>
    </row>
    <row r="7" customFormat="false" ht="21.75" hidden="false" customHeight="true" outlineLevel="0" collapsed="false">
      <c r="B7" s="97" t="s">
        <v>266</v>
      </c>
      <c r="C7" s="97" t="s">
        <v>267</v>
      </c>
    </row>
    <row r="8" customFormat="false" ht="27.75" hidden="false" customHeight="true" outlineLevel="0" collapsed="false">
      <c r="B8" s="98" t="s">
        <v>268</v>
      </c>
      <c r="C8" s="99" t="s">
        <v>269</v>
      </c>
    </row>
    <row r="9" customFormat="false" ht="27.75" hidden="false" customHeight="true" outlineLevel="0" collapsed="false">
      <c r="B9" s="100" t="s">
        <v>270</v>
      </c>
      <c r="C9" s="101" t="s">
        <v>271</v>
      </c>
    </row>
    <row r="10" customFormat="false" ht="27.75" hidden="false" customHeight="true" outlineLevel="0" collapsed="false">
      <c r="B10" s="98" t="s">
        <v>272</v>
      </c>
      <c r="C10" s="99" t="s">
        <v>273</v>
      </c>
    </row>
    <row r="11" customFormat="false" ht="27.75" hidden="false" customHeight="true" outlineLevel="0" collapsed="false">
      <c r="B11" s="100" t="s">
        <v>274</v>
      </c>
      <c r="C11" s="101" t="s">
        <v>275</v>
      </c>
    </row>
    <row r="12" customFormat="false" ht="27.75" hidden="false" customHeight="true" outlineLevel="0" collapsed="false">
      <c r="B12" s="98" t="s">
        <v>276</v>
      </c>
      <c r="C12" s="99" t="s">
        <v>277</v>
      </c>
    </row>
    <row r="13" customFormat="false" ht="9.75" hidden="false" customHeight="true" outlineLevel="0" collapsed="false"/>
    <row r="14" customFormat="false" ht="27.75" hidden="false" customHeight="true" outlineLevel="0" collapsed="false">
      <c r="B14" s="102" t="s">
        <v>278</v>
      </c>
      <c r="C14" s="102"/>
    </row>
    <row r="15" customFormat="false" ht="21.75" hidden="false" customHeight="true" outlineLevel="0" collapsed="false">
      <c r="B15" s="103" t="s">
        <v>266</v>
      </c>
      <c r="C15" s="103" t="s">
        <v>267</v>
      </c>
    </row>
    <row r="16" customFormat="false" ht="27.75" hidden="false" customHeight="true" outlineLevel="0" collapsed="false">
      <c r="B16" s="98" t="s">
        <v>279</v>
      </c>
      <c r="C16" s="99" t="s">
        <v>280</v>
      </c>
    </row>
    <row r="17" customFormat="false" ht="27.75" hidden="false" customHeight="true" outlineLevel="0" collapsed="false">
      <c r="B17" s="100" t="s">
        <v>281</v>
      </c>
      <c r="C17" s="101" t="s">
        <v>282</v>
      </c>
    </row>
    <row r="18" customFormat="false" ht="69.75" hidden="false" customHeight="true" outlineLevel="0" collapsed="false">
      <c r="B18" s="98" t="s">
        <v>283</v>
      </c>
      <c r="C18" s="99" t="s">
        <v>284</v>
      </c>
    </row>
    <row r="19" customFormat="false" ht="27.75" hidden="false" customHeight="true" outlineLevel="0" collapsed="false">
      <c r="B19" s="100" t="s">
        <v>285</v>
      </c>
      <c r="C19" s="101" t="s">
        <v>286</v>
      </c>
    </row>
    <row r="20" customFormat="false" ht="27.75" hidden="false" customHeight="true" outlineLevel="0" collapsed="false">
      <c r="B20" s="98" t="s">
        <v>287</v>
      </c>
      <c r="C20" s="99" t="s">
        <v>288</v>
      </c>
    </row>
    <row r="21" customFormat="false" ht="9.75" hidden="false" customHeight="true" outlineLevel="0" collapsed="false"/>
    <row r="22" customFormat="false" ht="27.75" hidden="false" customHeight="true" outlineLevel="0" collapsed="false">
      <c r="B22" s="104" t="s">
        <v>289</v>
      </c>
      <c r="C22" s="104"/>
    </row>
    <row r="23" customFormat="false" ht="21.75" hidden="false" customHeight="true" outlineLevel="0" collapsed="false">
      <c r="B23" s="105" t="s">
        <v>266</v>
      </c>
      <c r="C23" s="105" t="s">
        <v>267</v>
      </c>
    </row>
    <row r="24" customFormat="false" ht="84" hidden="false" customHeight="true" outlineLevel="0" collapsed="false">
      <c r="B24" s="98" t="s">
        <v>290</v>
      </c>
      <c r="C24" s="99" t="s">
        <v>291</v>
      </c>
    </row>
    <row r="25" customFormat="false" ht="97.5" hidden="false" customHeight="true" outlineLevel="0" collapsed="false">
      <c r="B25" s="100" t="s">
        <v>292</v>
      </c>
      <c r="C25" s="101" t="s">
        <v>293</v>
      </c>
    </row>
    <row r="26" customFormat="false" ht="97.5" hidden="false" customHeight="true" outlineLevel="0" collapsed="false">
      <c r="B26" s="98" t="s">
        <v>294</v>
      </c>
      <c r="C26" s="99" t="s">
        <v>295</v>
      </c>
    </row>
  </sheetData>
  <mergeCells count="5">
    <mergeCell ref="B2:C2"/>
    <mergeCell ref="B3:C3"/>
    <mergeCell ref="B6:C6"/>
    <mergeCell ref="B14:C14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2026-03-16T08:54:37Z</dcterms:created>
  <dc:creator>openpyxl</dc:creator>
  <dc:description/>
  <dc:language>en-US</dc:language>
  <cp:lastModifiedBy/>
  <dcterms:modified xsi:type="dcterms:W3CDTF">2026-03-16T08:54:38Z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