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erbrauchserfassung" sheetId="1" state="visible" r:id="rId2"/>
    <sheet name="Kennwert &amp; Einordnung" sheetId="2" state="visible" r:id="rId3"/>
    <sheet name="Sanierungsszenarien" sheetId="3" state="visible" r:id="rId4"/>
    <sheet name="Umrechnung" sheetId="4" state="visible" r:id="rId5"/>
    <sheet name="Checkliste Experte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<sst xmlns="http://schemas.openxmlformats.org/spreadsheetml/2006/main" count="149" uniqueCount="125">
  <si>
    <t xml:space="preserve">Energieausweis-Vorprüfung  ·  Verbrauchserfassung</t>
  </si>
  <si>
    <t xml:space="preserve">  Gebäudedaten</t>
  </si>
  <si>
    <t xml:space="preserve">Objekt:</t>
  </si>
  <si>
    <t xml:space="preserve">Musterstraße 1</t>
  </si>
  <si>
    <t xml:space="preserve">Baujahr:</t>
  </si>
  <si>
    <t xml:space="preserve">Letzte Sanierung:</t>
  </si>
  <si>
    <t xml:space="preserve">Heizungsart:</t>
  </si>
  <si>
    <t xml:space="preserve">Erdgas-Zentralheizung</t>
  </si>
  <si>
    <t xml:space="preserve">Warmwasser:</t>
  </si>
  <si>
    <t xml:space="preserve">Zentralheizung (inkl.)</t>
  </si>
  <si>
    <t xml:space="preserve">Nutzungsart:</t>
  </si>
  <si>
    <t xml:space="preserve">Wohngebäude</t>
  </si>
  <si>
    <t xml:space="preserve">  Beheizte Wohn-/Nutzfläche</t>
  </si>
  <si>
    <t xml:space="preserve">Fläche (m²):</t>
  </si>
  <si>
    <t xml:space="preserve">Nur die zum erfassten Verbrauch passende beheizte Fläche ansetzen.</t>
  </si>
  <si>
    <t xml:space="preserve">  Jahresverbrauch  (mind. 3 Jahre empfohlen)</t>
  </si>
  <si>
    <t xml:space="preserve">Jahr</t>
  </si>
  <si>
    <t xml:space="preserve">Energieträger</t>
  </si>
  <si>
    <t xml:space="preserve">Verbrauch (kWh)</t>
  </si>
  <si>
    <t xml:space="preserve">Fläche (m²)</t>
  </si>
  <si>
    <t xml:space="preserve">Kennwert (kWh/m²a)</t>
  </si>
  <si>
    <t xml:space="preserve">Kommentar</t>
  </si>
  <si>
    <t xml:space="preserve">Erdgas</t>
  </si>
  <si>
    <t xml:space="preserve">Referenzjahr</t>
  </si>
  <si>
    <t xml:space="preserve">Milder Winter</t>
  </si>
  <si>
    <t xml:space="preserve">Heizung erneuert</t>
  </si>
  <si>
    <t xml:space="preserve">Mittelwert (befüllte Jahre)</t>
  </si>
  <si>
    <t xml:space="preserve">Hinweis: Brennstoffmengen (Liter, m³) vor Eintrag in kWh umrechnen. Umrechnungshilfen finden Sie im Blatt 'Umrechnung'.</t>
  </si>
  <si>
    <t xml:space="preserve">Energieausweis-Vorprüfung  ·  Kennwert &amp; Einordnung</t>
  </si>
  <si>
    <t xml:space="preserve">  Berechnungsgrundlage</t>
  </si>
  <si>
    <t xml:space="preserve">Jahresverbrauch (Mittelwert):</t>
  </si>
  <si>
    <t xml:space="preserve">Beheizte Fläche:</t>
  </si>
  <si>
    <t xml:space="preserve">  Spezifischer Energiekennwert  K = V / A</t>
  </si>
  <si>
    <t xml:space="preserve">Kennwert K:</t>
  </si>
  <si>
    <t xml:space="preserve">  Grobe Einordnung (Orientierungswerte DE)</t>
  </si>
  <si>
    <t xml:space="preserve">Klasse (grob)</t>
  </si>
  <si>
    <t xml:space="preserve">kWh/m²a von</t>
  </si>
  <si>
    <t xml:space="preserve">kWh/m²a bis</t>
  </si>
  <si>
    <t xml:space="preserve">Beschreibung</t>
  </si>
  <si>
    <t xml:space="preserve">Ihre Einordnung</t>
  </si>
  <si>
    <t xml:space="preserve">A+</t>
  </si>
  <si>
    <t xml:space="preserve">Nahezu Nullenergiegebäude</t>
  </si>
  <si>
    <t xml:space="preserve">A</t>
  </si>
  <si>
    <t xml:space="preserve">Sehr gut gedämmt</t>
  </si>
  <si>
    <t xml:space="preserve">B</t>
  </si>
  <si>
    <t xml:space="preserve">Gut gedämmt</t>
  </si>
  <si>
    <t xml:space="preserve">C</t>
  </si>
  <si>
    <t xml:space="preserve">Durchschnittlich</t>
  </si>
  <si>
    <t xml:space="preserve">D</t>
  </si>
  <si>
    <t xml:space="preserve">Erhöhter Verbrauch</t>
  </si>
  <si>
    <t xml:space="preserve">E</t>
  </si>
  <si>
    <t xml:space="preserve">Sanierungsbedarf</t>
  </si>
  <si>
    <t xml:space="preserve">F</t>
  </si>
  <si>
    <t xml:space="preserve">Hoher Sanierungsbedarf</t>
  </si>
  <si>
    <t xml:space="preserve">G</t>
  </si>
  <si>
    <t xml:space="preserve">–</t>
  </si>
  <si>
    <t xml:space="preserve">Sehr hoher Sanierungsbedarf</t>
  </si>
  <si>
    <t xml:space="preserve">Diese Einordnung ist eine Orientierungshilfe und kein offizieller Energieausweis. Wetterbereinigung, Leerstand, Warmwasseranteile und normierte Verfahren sind nicht berücksichtigt. Für rechtsgültige Nachweise ist eine berechtigte Fachperson erforderlich (GEG).</t>
  </si>
  <si>
    <t xml:space="preserve">Energieausweis-Vorprüfung  ·  Sanierungsszenarien</t>
  </si>
  <si>
    <t xml:space="preserve">  Ausgangswerte (aus Verbrauchserfassung)</t>
  </si>
  <si>
    <t xml:space="preserve">Aktueller Kennwert (Mittelwert):</t>
  </si>
  <si>
    <t xml:space="preserve">Aktueller Jahresverbrauch:</t>
  </si>
  <si>
    <t xml:space="preserve">  Annahmen</t>
  </si>
  <si>
    <t xml:space="preserve">Energiepreis (ct/kWh):</t>
  </si>
  <si>
    <t xml:space="preserve">  Szenarien vergleichen</t>
  </si>
  <si>
    <t xml:space="preserve">Szenario / Maßnahme</t>
  </si>
  <si>
    <t xml:space="preserve">Reduktion (%)</t>
  </si>
  <si>
    <t xml:space="preserve">Neuer Kennwert
(kWh/m²a)</t>
  </si>
  <si>
    <t xml:space="preserve">Neuer Jahresverbrauch
(kWh/a)</t>
  </si>
  <si>
    <t xml:space="preserve">Einsparung
(kWh/a)</t>
  </si>
  <si>
    <t xml:space="preserve">Kosteneinsparung
(€/a)</t>
  </si>
  <si>
    <t xml:space="preserve">Einordnung (grob)</t>
  </si>
  <si>
    <t xml:space="preserve">Ist-Zustand (Referenz)</t>
  </si>
  <si>
    <t xml:space="preserve">Dach-Dämmung (z. B. –15 %)</t>
  </si>
  <si>
    <t xml:space="preserve">Fassaden-Dämmung (z. B. –20 %)</t>
  </si>
  <si>
    <t xml:space="preserve">Fenster-Austausch (z. B. –10 %)</t>
  </si>
  <si>
    <t xml:space="preserve">Heizungstausch (z. B. –25 %)</t>
  </si>
  <si>
    <t xml:space="preserve">Kombination Dach + Fassade (–35 %)</t>
  </si>
  <si>
    <t xml:space="preserve">Eigenes Szenario</t>
  </si>
  <si>
    <t xml:space="preserve">Hinweis: Prozentwerte sind Schätzwerte – tatsächliche Einsparungen hängen von Baukonstruktion, Ausführungsqualität und Nutzerverhalten ab. Für eine belastbare Wirtschaftlichkeitsberechnung bitte Fachperson einbinden.</t>
  </si>
  <si>
    <t xml:space="preserve">Umrechnungshilfe  ·  Brennstoffmengen → kWh</t>
  </si>
  <si>
    <t xml:space="preserve">  Umrechnungstabelle</t>
  </si>
  <si>
    <t xml:space="preserve">Ihre Menge</t>
  </si>
  <si>
    <t xml:space="preserve">Einheit</t>
  </si>
  <si>
    <t xml:space="preserve">Heizwert (kWh/Einheit)</t>
  </si>
  <si>
    <t xml:space="preserve">Ergebnis (kWh)</t>
  </si>
  <si>
    <t xml:space="preserve">m³</t>
  </si>
  <si>
    <t xml:space="preserve">Heizöl (leicht)</t>
  </si>
  <si>
    <t xml:space="preserve">Liter</t>
  </si>
  <si>
    <t xml:space="preserve">Flüssiggas</t>
  </si>
  <si>
    <t xml:space="preserve">kg</t>
  </si>
  <si>
    <t xml:space="preserve">Holzpellets</t>
  </si>
  <si>
    <t xml:space="preserve">Holzhackschnitzel</t>
  </si>
  <si>
    <t xml:space="preserve">Fernwärme</t>
  </si>
  <si>
    <t xml:space="preserve">kWh</t>
  </si>
  <si>
    <t xml:space="preserve">Strom (Wärmepumpe)</t>
  </si>
  <si>
    <t xml:space="preserve">Heizwerte sind Richtwerte (unterer Heizwert Hi). Für Abrechnungszwecke immer die Angaben des Versorgers verwenden. Blaue Felder = Eingaben, gelbe Felder = Annahmen (anpassbar), schwarze Felder = Formeln.</t>
  </si>
  <si>
    <t xml:space="preserve">  Legende der Zellfarben</t>
  </si>
  <si>
    <t xml:space="preserve">Abc</t>
  </si>
  <si>
    <t xml:space="preserve">Eingabefeld (blau)  – hier Ihre Daten eintragen</t>
  </si>
  <si>
    <t xml:space="preserve">Formelfeld (schwarz)  – wird automatisch berechnet</t>
  </si>
  <si>
    <t xml:space="preserve">Annahme (gelb)  – Wert prüfen und ggf. anpassen</t>
  </si>
  <si>
    <t xml:space="preserve">Verknüpfung (schwarz)  – Wert aus anderem Blatt</t>
  </si>
  <si>
    <t xml:space="preserve">Checkliste  ·  Vorbereitung für die Fachperson</t>
  </si>
  <si>
    <t xml:space="preserve">  Unterlagen &amp; Daten für den Aussteller</t>
  </si>
  <si>
    <t xml:space="preserve">Nr.</t>
  </si>
  <si>
    <t xml:space="preserve">Unterlage / Information</t>
  </si>
  <si>
    <t xml:space="preserve">Status</t>
  </si>
  <si>
    <t xml:space="preserve">Anmerkung</t>
  </si>
  <si>
    <t xml:space="preserve">Heizkostenabrechnungen (mind. 3 Jahre)</t>
  </si>
  <si>
    <t xml:space="preserve">Fehlt</t>
  </si>
  <si>
    <t xml:space="preserve">Wohn-/Nutzflächenberechnung</t>
  </si>
  <si>
    <t xml:space="preserve">Baujahr des Gebäudes</t>
  </si>
  <si>
    <t xml:space="preserve">Art und Baujahr der Heizungsanlage</t>
  </si>
  <si>
    <t xml:space="preserve">Warmwasserbereitung (zentral / dezentral)</t>
  </si>
  <si>
    <t xml:space="preserve">Durchgeführte Modernisierungen mit Jahreszahl</t>
  </si>
  <si>
    <t xml:space="preserve">Grundrisse oder Baupläne (falls vorhanden)</t>
  </si>
  <si>
    <t xml:space="preserve">Anzahl der Wohneinheiten</t>
  </si>
  <si>
    <t xml:space="preserve">Leerstandszeiten (falls zutreffend)</t>
  </si>
  <si>
    <t xml:space="preserve">Brennstoffart und Abrechnungseinheit (m³, Liter, kWh)</t>
  </si>
  <si>
    <t xml:space="preserve">Ggf. Strommenge für Wärmepumpe / Klimaanlage</t>
  </si>
  <si>
    <t xml:space="preserve">Antragsformulare des Ausstellers (falls nötig)</t>
  </si>
  <si>
    <t xml:space="preserve">  Fortschritt</t>
  </si>
  <si>
    <t xml:space="preserve">Vorhanden:</t>
  </si>
  <si>
    <t xml:space="preserve">Tipp: Je vollständiger Ihre Unterlagen, desto effizienter die Arbeit der Fachperson. Spalte 'Status' bitte manuell aktualisieren. Gültige Einträge: Vorhanden | In Bearbeitung | Fehlt | Nicht zutreffend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</si>
</sst>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"/>
    <numFmt numFmtId="166" formatCode="#,##0.0&quot; m²&quot;"/>
    <numFmt numFmtId="167" formatCode="@"/>
    <numFmt numFmtId="168" formatCode="#,##0"/>
    <numFmt numFmtId="169" formatCode="#,##0.0"/>
    <numFmt numFmtId="170" formatCode="#,##0.0&quot; kWh/m²a&quot;"/>
    <numFmt numFmtId="171" formatCode="#,##0.0&quot; kWh/a&quot;"/>
    <numFmt numFmtId="172" formatCode="#,##0&quot; kWh/a&quot;"/>
    <numFmt numFmtId="173" formatCode="&quot;€ &quot;#,##0.000"/>
    <numFmt numFmtId="174" formatCode="0.0%"/>
    <numFmt numFmtId="175" formatCode="&quot;€ &quot;#,##0"/>
    <numFmt numFmtId="176" formatCode="#,##0&quot; kWh&quot;"/>
  </numFmts>
  <fonts count="3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595959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2"/>
      <color rgb="FF0000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6"/>
      <color rgb="FF000000"/>
      <name val="Arial"/>
      <family val="0"/>
      <charset val="1"/>
    </font>
    <font>
      <b val="true"/>
      <sz val="10"/>
      <color rgb="FF3C7A25"/>
      <name val="Arial"/>
      <family val="0"/>
      <charset val="1"/>
    </font>
    <font>
      <sz val="10"/>
      <color rgb="FF3C7A25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5B8C00"/>
      <name val="Arial"/>
      <family val="0"/>
      <charset val="1"/>
    </font>
    <font>
      <sz val="10"/>
      <color rgb="FF5B8C00"/>
      <name val="Arial"/>
      <family val="0"/>
      <charset val="1"/>
    </font>
    <font>
      <b val="true"/>
      <sz val="10"/>
      <color rgb="FF9BBB59"/>
      <name val="Arial"/>
      <family val="0"/>
      <charset val="1"/>
    </font>
    <font>
      <sz val="10"/>
      <color rgb="FF9BBB59"/>
      <name val="Arial"/>
      <family val="0"/>
      <charset val="1"/>
    </font>
    <font>
      <b val="true"/>
      <sz val="10"/>
      <color rgb="FFF4B942"/>
      <name val="Arial"/>
      <family val="0"/>
      <charset val="1"/>
    </font>
    <font>
      <sz val="10"/>
      <color rgb="FFF4B942"/>
      <name val="Arial"/>
      <family val="0"/>
      <charset val="1"/>
    </font>
    <font>
      <b val="true"/>
      <sz val="10"/>
      <color rgb="FFE06C00"/>
      <name val="Arial"/>
      <family val="0"/>
      <charset val="1"/>
    </font>
    <font>
      <sz val="10"/>
      <color rgb="FFE06C00"/>
      <name val="Arial"/>
      <family val="0"/>
      <charset val="1"/>
    </font>
    <font>
      <b val="true"/>
      <sz val="10"/>
      <color rgb="FFC0392B"/>
      <name val="Arial"/>
      <family val="0"/>
      <charset val="1"/>
    </font>
    <font>
      <sz val="10"/>
      <color rgb="FFC0392B"/>
      <name val="Arial"/>
      <family val="0"/>
      <charset val="1"/>
    </font>
    <font>
      <b val="true"/>
      <sz val="10"/>
      <color rgb="FF922B21"/>
      <name val="Arial"/>
      <family val="0"/>
      <charset val="1"/>
    </font>
    <font>
      <sz val="10"/>
      <color rgb="FF922B21"/>
      <name val="Arial"/>
      <family val="0"/>
      <charset val="1"/>
    </font>
    <font>
      <sz val="9"/>
      <color rgb="FF595959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DEEAF1"/>
        <bgColor rgb="FFE2EFDA"/>
      </patternFill>
    </fill>
    <fill>
      <patternFill patternType="solid">
        <fgColor rgb="FFFFFFFF"/>
        <bgColor rgb="FFF5F9FD"/>
      </patternFill>
    </fill>
    <fill>
      <patternFill patternType="solid">
        <fgColor rgb="FFF5F9FD"/>
        <bgColor rgb="FFF7F7F7"/>
      </patternFill>
    </fill>
    <fill>
      <patternFill patternType="solid">
        <fgColor rgb="FFBDD7EE"/>
        <bgColor rgb="FFD9D9D9"/>
      </patternFill>
    </fill>
    <fill>
      <patternFill patternType="solid">
        <fgColor rgb="FFF7F7F7"/>
        <bgColor rgb="FFF5F9FD"/>
      </patternFill>
    </fill>
    <fill>
      <patternFill patternType="solid">
        <fgColor rgb="FFFFF2CC"/>
        <bgColor rgb="FFF7F7F7"/>
      </patternFill>
    </fill>
    <fill>
      <patternFill patternType="solid">
        <fgColor rgb="FFE2EFDA"/>
        <bgColor rgb="FFDEEAF1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1F3864"/>
      </left>
      <right/>
      <top style="thin">
        <color rgb="FF1F3864"/>
      </top>
      <bottom style="thin">
        <color rgb="FF1F3864"/>
      </bottom>
      <diagonal/>
    </border>
    <border diagonalUp="false" diagonalDown="false">
      <left style="thin">
        <color rgb="FF2E75B6"/>
      </left>
      <right/>
      <top style="thin">
        <color rgb="FF2E75B6"/>
      </top>
      <bottom style="thin">
        <color rgb="FF2E75B6"/>
      </bottom>
      <diagonal/>
    </border>
    <border diagonalUp="false" diagonalDown="false">
      <left style="hair">
        <color rgb="FFD9D9D9"/>
      </left>
      <right style="hair">
        <color rgb="FFD9D9D9"/>
      </right>
      <top style="hair">
        <color rgb="FFD9D9D9"/>
      </top>
      <bottom style="hair">
        <color rgb="FFD9D9D9"/>
      </bottom>
      <diagonal/>
    </border>
    <border diagonalUp="false" diagonalDown="false">
      <left style="medium">
        <color rgb="FF2E75B6"/>
      </left>
      <right style="medium">
        <color rgb="FF2E75B6"/>
      </right>
      <top style="medium">
        <color rgb="FF2E75B6"/>
      </top>
      <bottom style="medium">
        <color rgb="FF2E75B6"/>
      </bottom>
      <diagonal/>
    </border>
    <border diagonalUp="false" diagonalDown="false">
      <left style="hair">
        <color rgb="FFD9D9D9"/>
      </left>
      <right/>
      <top style="hair">
        <color rgb="FFD9D9D9"/>
      </top>
      <bottom style="hair">
        <color rgb="FFD9D9D9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>
        <color rgb="FFBFBFBF"/>
      </left>
      <right style="hair">
        <color rgb="FFBFBFBF"/>
      </right>
      <top style="hair">
        <color rgb="FFBFBFBF"/>
      </top>
      <bottom style="hair">
        <color rgb="FFBFBFBF"/>
      </bottom>
      <diagonal/>
    </border>
    <border diagonalUp="false" diagonalDown="false">
      <left style="hair">
        <color rgb="FF2E75B6"/>
      </left>
      <right style="hair">
        <color rgb="FF2E75B6"/>
      </right>
      <top style="hair">
        <color rgb="FF2E75B6"/>
      </top>
      <bottom style="hair">
        <color rgb="FF2E75B6"/>
      </bottom>
      <diagonal/>
    </border>
    <border diagonalUp="false" diagonalDown="false">
      <left style="medium">
        <color rgb="FF2E75B6"/>
      </left>
      <right/>
      <top style="medium">
        <color rgb="FF2E75B6"/>
      </top>
      <bottom style="medium">
        <color rgb="FF2E75B6"/>
      </bottom>
      <diagonal/>
    </border>
    <border diagonalUp="false" diagonalDown="false">
      <left style="medium">
        <color rgb="FFC55A11"/>
      </left>
      <right style="medium">
        <color rgb="FFC55A11"/>
      </right>
      <top style="medium">
        <color rgb="FFC55A11"/>
      </top>
      <bottom style="medium">
        <color rgb="FFC55A1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4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4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7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1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6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7" fillId="6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1" fillId="6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2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11" fillId="4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4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4" fillId="7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6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6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8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6" fillId="8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6" fillId="8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9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9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0" fillId="8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1" fillId="8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1" fillId="8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2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3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3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4" fillId="8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5" fillId="8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5" fillId="8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6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7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7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8" fillId="8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9" fillId="8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9" fillId="8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11" fillId="4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11" fillId="4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7" fillId="9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11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1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5" fontId="11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7" fillId="6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1" fillId="6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5" fontId="11" fillId="6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6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7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7" fillId="4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9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6" fontId="17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6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8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B8C00"/>
      <rgbColor rgb="FF800080"/>
      <rgbColor rgb="FF008080"/>
      <rgbColor rgb="FFBFBFBF"/>
      <rgbColor rgb="FF808080"/>
      <rgbColor rgb="FF9999FF"/>
      <rgbColor rgb="FFC0392B"/>
      <rgbColor rgb="FFFFF2CC"/>
      <rgbColor rgb="FFDEEAF1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9FD"/>
      <rgbColor rgb="FFE2EFDA"/>
      <rgbColor rgb="FFF7F7F7"/>
      <rgbColor rgb="FF99CCFF"/>
      <rgbColor rgb="FFFF99CC"/>
      <rgbColor rgb="FFCC99FF"/>
      <rgbColor rgb="FFD9D9D9"/>
      <rgbColor rgb="FF2E75B6"/>
      <rgbColor rgb="FF33CCCC"/>
      <rgbColor rgb="FF9BBB59"/>
      <rgbColor rgb="FFF4B942"/>
      <rgbColor rgb="FFFF9900"/>
      <rgbColor rgb="FFE06C00"/>
      <rgbColor rgb="FF595959"/>
      <rgbColor rgb="FF969696"/>
      <rgbColor rgb="FF1F3864"/>
      <rgbColor rgb="FF3C7A25"/>
      <rgbColor rgb="FF003300"/>
      <rgbColor rgb="FF333300"/>
      <rgbColor rgb="FF922B21"/>
      <rgbColor rgb="FFC55A11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5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0"/>
    <col collapsed="false" customWidth="true" hidden="false" outlineLevel="0" max="4" min="3" style="0" width="18"/>
    <col collapsed="false" customWidth="true" hidden="false" outlineLevel="0" max="6" min="5" style="0" width="14"/>
    <col collapsed="false" customWidth="true" hidden="false" outlineLevel="0" max="7" min="7" style="0" width="16"/>
    <col collapsed="false" customWidth="true" hidden="false" outlineLevel="0" max="8" min="8" style="0" width="30"/>
  </cols>
  <sheetData>
    <row r="1" customFormat="false" ht="7.5" hidden="false" customHeight="true" outlineLevel="0" collapsed="false"/>
    <row r="2" customFormat="false" ht="36" hidden="false" customHeight="true" outlineLevel="0" collapsed="false">
      <c r="B2" s="1" t="s">
        <v>0</v>
      </c>
      <c r="C2" s="1"/>
      <c r="D2" s="1"/>
      <c r="E2" s="1"/>
      <c r="F2" s="1"/>
      <c r="G2" s="1"/>
      <c r="H2" s="1"/>
    </row>
    <row r="3" customFormat="false" ht="9.75" hidden="false" customHeight="true" outlineLevel="0" collapsed="false"/>
    <row r="4" customFormat="false" ht="21.75" hidden="false" customHeight="true" outlineLevel="0" collapsed="false">
      <c r="B4" s="2" t="s">
        <v>1</v>
      </c>
      <c r="C4" s="2"/>
      <c r="D4" s="2"/>
      <c r="E4" s="2"/>
      <c r="F4" s="2"/>
      <c r="G4" s="2"/>
      <c r="H4" s="2"/>
    </row>
    <row r="5" customFormat="false" ht="7.5" hidden="false" customHeight="true" outlineLevel="0" collapsed="false"/>
    <row r="6" customFormat="false" ht="21.75" hidden="false" customHeight="true" outlineLevel="0" collapsed="false">
      <c r="B6" s="3" t="s">
        <v>2</v>
      </c>
      <c r="C6" s="4" t="s">
        <v>3</v>
      </c>
      <c r="D6" s="3" t="s">
        <v>4</v>
      </c>
      <c r="E6" s="5" t="n">
        <v>1975</v>
      </c>
      <c r="F6" s="3" t="s">
        <v>5</v>
      </c>
      <c r="G6" s="4"/>
    </row>
    <row r="7" customFormat="false" ht="6" hidden="false" customHeight="true" outlineLevel="0" collapsed="false"/>
    <row r="8" customFormat="false" ht="6" hidden="false" customHeight="true" outlineLevel="0" collapsed="false"/>
    <row r="9" customFormat="false" ht="21.75" hidden="false" customHeight="true" outlineLevel="0" collapsed="false">
      <c r="B9" s="3" t="s">
        <v>6</v>
      </c>
      <c r="C9" s="4" t="s">
        <v>7</v>
      </c>
      <c r="D9" s="3" t="s">
        <v>8</v>
      </c>
      <c r="E9" s="4" t="s">
        <v>9</v>
      </c>
      <c r="F9" s="3" t="s">
        <v>10</v>
      </c>
      <c r="G9" s="4" t="s">
        <v>11</v>
      </c>
    </row>
    <row r="10" customFormat="false" ht="7.5" hidden="false" customHeight="true" outlineLevel="0" collapsed="false"/>
    <row r="11" customFormat="false" ht="21.75" hidden="false" customHeight="true" outlineLevel="0" collapsed="false">
      <c r="B11" s="2" t="s">
        <v>12</v>
      </c>
      <c r="C11" s="2"/>
      <c r="D11" s="2"/>
      <c r="E11" s="2"/>
      <c r="F11" s="2"/>
      <c r="G11" s="2"/>
      <c r="H11" s="2"/>
    </row>
    <row r="12" customFormat="false" ht="21.75" hidden="false" customHeight="true" outlineLevel="0" collapsed="false">
      <c r="B12" s="3" t="s">
        <v>13</v>
      </c>
      <c r="C12" s="6" t="n">
        <v>150</v>
      </c>
      <c r="D12" s="7" t="s">
        <v>14</v>
      </c>
      <c r="E12" s="7"/>
      <c r="F12" s="7"/>
      <c r="G12" s="7"/>
      <c r="H12" s="7"/>
    </row>
    <row r="13" customFormat="false" ht="7.5" hidden="false" customHeight="true" outlineLevel="0" collapsed="false"/>
    <row r="14" customFormat="false" ht="21.75" hidden="false" customHeight="true" outlineLevel="0" collapsed="false">
      <c r="B14" s="2" t="s">
        <v>15</v>
      </c>
      <c r="C14" s="2"/>
      <c r="D14" s="2"/>
      <c r="E14" s="2"/>
      <c r="F14" s="2"/>
      <c r="G14" s="2"/>
      <c r="H14" s="2"/>
    </row>
    <row r="15" customFormat="false" ht="27.75" hidden="false" customHeight="true" outlineLevel="0" collapsed="false">
      <c r="B15" s="8" t="s">
        <v>16</v>
      </c>
      <c r="C15" s="8" t="s">
        <v>17</v>
      </c>
      <c r="D15" s="8" t="s">
        <v>18</v>
      </c>
      <c r="E15" s="8" t="s">
        <v>19</v>
      </c>
      <c r="F15" s="8" t="s">
        <v>20</v>
      </c>
      <c r="G15" s="9"/>
      <c r="H15" s="8" t="s">
        <v>21</v>
      </c>
    </row>
    <row r="16" customFormat="false" ht="18" hidden="false" customHeight="true" outlineLevel="0" collapsed="false">
      <c r="B16" s="10" t="n">
        <v>2021</v>
      </c>
      <c r="C16" s="11" t="s">
        <v>22</v>
      </c>
      <c r="D16" s="12" t="n">
        <v>19500</v>
      </c>
      <c r="E16" s="13" t="n">
        <f aca="false">C12</f>
        <v>150</v>
      </c>
      <c r="F16" s="13" t="n">
        <f aca="false">D16/E16</f>
        <v>130</v>
      </c>
      <c r="G16" s="14"/>
      <c r="H16" s="11" t="s">
        <v>23</v>
      </c>
    </row>
    <row r="17" customFormat="false" ht="18" hidden="false" customHeight="true" outlineLevel="0" collapsed="false">
      <c r="B17" s="15" t="n">
        <v>2022</v>
      </c>
      <c r="C17" s="16" t="s">
        <v>22</v>
      </c>
      <c r="D17" s="17" t="n">
        <v>18200</v>
      </c>
      <c r="E17" s="18" t="n">
        <f aca="false">C12</f>
        <v>150</v>
      </c>
      <c r="F17" s="18" t="n">
        <f aca="false">D17/E17</f>
        <v>121.333333333333</v>
      </c>
      <c r="G17" s="19"/>
      <c r="H17" s="16" t="s">
        <v>24</v>
      </c>
    </row>
    <row r="18" customFormat="false" ht="18" hidden="false" customHeight="true" outlineLevel="0" collapsed="false">
      <c r="B18" s="10" t="n">
        <v>2023</v>
      </c>
      <c r="C18" s="11" t="s">
        <v>22</v>
      </c>
      <c r="D18" s="12" t="n">
        <v>18000</v>
      </c>
      <c r="E18" s="13" t="n">
        <f aca="false">C12</f>
        <v>150</v>
      </c>
      <c r="F18" s="13" t="n">
        <f aca="false">D18/E18</f>
        <v>120</v>
      </c>
      <c r="G18" s="14"/>
      <c r="H18" s="11" t="s">
        <v>25</v>
      </c>
    </row>
    <row r="19" customFormat="false" ht="18" hidden="false" customHeight="true" outlineLevel="0" collapsed="false">
      <c r="B19" s="15" t="n">
        <v>2024</v>
      </c>
      <c r="C19" s="16" t="s">
        <v>22</v>
      </c>
      <c r="D19" s="17"/>
      <c r="E19" s="18" t="n">
        <f aca="false">C12</f>
        <v>150</v>
      </c>
      <c r="F19" s="18" t="str">
        <f aca="false">IF(D19="","",D19/E19)</f>
        <v/>
      </c>
      <c r="G19" s="19"/>
      <c r="H19" s="16"/>
    </row>
    <row r="20" customFormat="false" ht="18" hidden="false" customHeight="true" outlineLevel="0" collapsed="false">
      <c r="B20" s="10" t="n">
        <v>2025</v>
      </c>
      <c r="C20" s="11" t="s">
        <v>22</v>
      </c>
      <c r="D20" s="12"/>
      <c r="E20" s="13" t="n">
        <f aca="false">C12</f>
        <v>150</v>
      </c>
      <c r="F20" s="13" t="str">
        <f aca="false">IF(D20="","",D20/E20)</f>
        <v/>
      </c>
      <c r="G20" s="14"/>
      <c r="H20" s="11"/>
    </row>
    <row r="21" customFormat="false" ht="21.75" hidden="false" customHeight="true" outlineLevel="0" collapsed="false">
      <c r="B21" s="20" t="s">
        <v>26</v>
      </c>
      <c r="C21" s="20"/>
      <c r="D21" s="20"/>
      <c r="E21" s="20"/>
      <c r="F21" s="21" t="n">
        <f aca="false">IFERROR(AVERAGEIF(D16:D20,"&gt;0",F16:F20),"")</f>
        <v>123.777777777778</v>
      </c>
      <c r="G21" s="22"/>
    </row>
    <row r="22" customFormat="false" ht="6" hidden="false" customHeight="true" outlineLevel="0" collapsed="false"/>
    <row r="23" customFormat="false" ht="27.75" hidden="false" customHeight="true" outlineLevel="0" collapsed="false">
      <c r="B23" s="23" t="s">
        <v>27</v>
      </c>
      <c r="C23" s="23"/>
      <c r="D23" s="23"/>
      <c r="E23" s="23"/>
      <c r="F23" s="23"/>
      <c r="G23" s="23"/>
      <c r="H23" s="23"/>
    </row>
    <row r="24" customFormat="false" ht="9.75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</sheetData>
  <mergeCells count="7">
    <mergeCell ref="B2:H2"/>
    <mergeCell ref="B4:H4"/>
    <mergeCell ref="B11:H11"/>
    <mergeCell ref="D12:H12"/>
    <mergeCell ref="B14:H14"/>
    <mergeCell ref="B21:E21"/>
    <mergeCell ref="B23:H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2"/>
    <col collapsed="false" customWidth="true" hidden="false" outlineLevel="0" max="5" min="3" style="0" width="20"/>
    <col collapsed="false" customWidth="true" hidden="false" outlineLevel="0" max="8" min="6" style="0" width="16"/>
  </cols>
  <sheetData>
    <row r="2" customFormat="false" ht="36" hidden="false" customHeight="true" outlineLevel="0" collapsed="false">
      <c r="B2" s="1" t="s">
        <v>28</v>
      </c>
      <c r="C2" s="1"/>
      <c r="D2" s="1"/>
      <c r="E2" s="1"/>
      <c r="F2" s="1"/>
      <c r="G2" s="1"/>
      <c r="H2" s="1"/>
    </row>
    <row r="3" customFormat="false" ht="9.75" hidden="false" customHeight="true" outlineLevel="0" collapsed="false"/>
    <row r="4" customFormat="false" ht="21.75" hidden="false" customHeight="true" outlineLevel="0" collapsed="false">
      <c r="B4" s="2" t="s">
        <v>29</v>
      </c>
      <c r="C4" s="2"/>
      <c r="D4" s="2"/>
      <c r="E4" s="2"/>
      <c r="F4" s="2"/>
      <c r="G4" s="2"/>
      <c r="H4" s="2"/>
    </row>
    <row r="5" customFormat="false" ht="19.5" hidden="false" customHeight="true" outlineLevel="0" collapsed="false">
      <c r="B5" s="3" t="s">
        <v>30</v>
      </c>
      <c r="C5" s="24" t="n">
        <f aca="false">Verbrauchserfassung!F21</f>
        <v>123.777777777778</v>
      </c>
    </row>
    <row r="6" customFormat="false" ht="19.5" hidden="false" customHeight="true" outlineLevel="0" collapsed="false">
      <c r="B6" s="3" t="s">
        <v>31</v>
      </c>
      <c r="C6" s="25" t="n">
        <f aca="false">Verbrauchserfassung!C12</f>
        <v>150</v>
      </c>
    </row>
    <row r="7" customFormat="false" ht="9.75" hidden="false" customHeight="true" outlineLevel="0" collapsed="false"/>
    <row r="8" customFormat="false" ht="21.75" hidden="false" customHeight="true" outlineLevel="0" collapsed="false">
      <c r="B8" s="2" t="s">
        <v>32</v>
      </c>
      <c r="C8" s="2"/>
      <c r="D8" s="2"/>
      <c r="E8" s="2"/>
      <c r="F8" s="2"/>
      <c r="G8" s="2"/>
      <c r="H8" s="2"/>
    </row>
    <row r="9" customFormat="false" ht="31.5" hidden="false" customHeight="true" outlineLevel="0" collapsed="false">
      <c r="B9" s="26" t="s">
        <v>33</v>
      </c>
      <c r="C9" s="26"/>
      <c r="D9" s="27" t="n">
        <f aca="false">IFERROR(C5/C6,"")</f>
        <v>0.825185185185185</v>
      </c>
      <c r="E9" s="27"/>
    </row>
    <row r="10" customFormat="false" ht="9.75" hidden="false" customHeight="true" outlineLevel="0" collapsed="false"/>
    <row r="11" customFormat="false" ht="21.75" hidden="false" customHeight="true" outlineLevel="0" collapsed="false">
      <c r="B11" s="2" t="s">
        <v>34</v>
      </c>
      <c r="C11" s="2"/>
      <c r="D11" s="2"/>
      <c r="E11" s="2"/>
      <c r="F11" s="2"/>
      <c r="G11" s="2"/>
      <c r="H11" s="2"/>
    </row>
    <row r="12" customFormat="false" ht="25.5" hidden="false" customHeight="true" outlineLevel="0" collapsed="false">
      <c r="B12" s="8" t="s">
        <v>35</v>
      </c>
      <c r="C12" s="8" t="s">
        <v>36</v>
      </c>
      <c r="D12" s="8" t="s">
        <v>37</v>
      </c>
      <c r="E12" s="8" t="s">
        <v>38</v>
      </c>
      <c r="F12" s="8" t="s">
        <v>39</v>
      </c>
    </row>
    <row r="13" customFormat="false" ht="19.5" hidden="false" customHeight="true" outlineLevel="0" collapsed="false">
      <c r="B13" s="28" t="s">
        <v>40</v>
      </c>
      <c r="C13" s="29" t="n">
        <v>0</v>
      </c>
      <c r="D13" s="29" t="n">
        <v>30</v>
      </c>
      <c r="E13" s="30" t="s">
        <v>41</v>
      </c>
      <c r="F13" s="31" t="str">
        <f aca="false">IF(ISNUMBER(D9),IF(AND(D9&gt;=0,D9&lt;30),"◄ Ihr Wert",""),"–")</f>
        <v>◄ Ihr Wert</v>
      </c>
    </row>
    <row r="14" customFormat="false" ht="19.5" hidden="false" customHeight="true" outlineLevel="0" collapsed="false">
      <c r="B14" s="32" t="s">
        <v>42</v>
      </c>
      <c r="C14" s="33" t="n">
        <v>30</v>
      </c>
      <c r="D14" s="33" t="n">
        <v>50</v>
      </c>
      <c r="E14" s="34" t="s">
        <v>43</v>
      </c>
      <c r="F14" s="35" t="str">
        <f aca="false">IF(ISNUMBER(D9),IF(AND(D9&gt;=30,D9&lt;50),"◄ Ihr Wert",""),"–")</f>
        <v/>
      </c>
    </row>
    <row r="15" customFormat="false" ht="19.5" hidden="false" customHeight="true" outlineLevel="0" collapsed="false">
      <c r="B15" s="36" t="s">
        <v>44</v>
      </c>
      <c r="C15" s="37" t="n">
        <v>50</v>
      </c>
      <c r="D15" s="37" t="n">
        <v>75</v>
      </c>
      <c r="E15" s="38" t="s">
        <v>45</v>
      </c>
      <c r="F15" s="31" t="str">
        <f aca="false">IF(ISNUMBER(D9),IF(AND(D9&gt;=50,D9&lt;75),"◄ Ihr Wert",""),"–")</f>
        <v/>
      </c>
    </row>
    <row r="16" customFormat="false" ht="19.5" hidden="false" customHeight="true" outlineLevel="0" collapsed="false">
      <c r="B16" s="39" t="s">
        <v>46</v>
      </c>
      <c r="C16" s="40" t="n">
        <v>75</v>
      </c>
      <c r="D16" s="40" t="n">
        <v>100</v>
      </c>
      <c r="E16" s="41" t="s">
        <v>47</v>
      </c>
      <c r="F16" s="35" t="str">
        <f aca="false">IF(ISNUMBER(D9),IF(AND(D9&gt;=75,D9&lt;100),"◄ Ihr Wert",""),"–")</f>
        <v/>
      </c>
    </row>
    <row r="17" customFormat="false" ht="19.5" hidden="false" customHeight="true" outlineLevel="0" collapsed="false">
      <c r="B17" s="42" t="s">
        <v>48</v>
      </c>
      <c r="C17" s="43" t="n">
        <v>100</v>
      </c>
      <c r="D17" s="43" t="n">
        <v>130</v>
      </c>
      <c r="E17" s="44" t="s">
        <v>49</v>
      </c>
      <c r="F17" s="31" t="str">
        <f aca="false">IF(ISNUMBER(D9),IF(AND(D9&gt;=100,D9&lt;130),"◄ Ihr Wert",""),"–")</f>
        <v/>
      </c>
    </row>
    <row r="18" customFormat="false" ht="19.5" hidden="false" customHeight="true" outlineLevel="0" collapsed="false">
      <c r="B18" s="45" t="s">
        <v>50</v>
      </c>
      <c r="C18" s="46" t="n">
        <v>130</v>
      </c>
      <c r="D18" s="46" t="n">
        <v>160</v>
      </c>
      <c r="E18" s="47" t="s">
        <v>51</v>
      </c>
      <c r="F18" s="35" t="str">
        <f aca="false">IF(ISNUMBER(D9),IF(AND(D9&gt;=130,D9&lt;160),"◄ Ihr Wert",""),"–")</f>
        <v/>
      </c>
    </row>
    <row r="19" customFormat="false" ht="19.5" hidden="false" customHeight="true" outlineLevel="0" collapsed="false">
      <c r="B19" s="48" t="s">
        <v>52</v>
      </c>
      <c r="C19" s="49" t="n">
        <v>160</v>
      </c>
      <c r="D19" s="49" t="n">
        <v>200</v>
      </c>
      <c r="E19" s="50" t="s">
        <v>53</v>
      </c>
      <c r="F19" s="31" t="str">
        <f aca="false">IF(ISNUMBER(D9),IF(AND(D9&gt;=160,D9&lt;200),"◄ Ihr Wert",""),"–")</f>
        <v/>
      </c>
    </row>
    <row r="20" customFormat="false" ht="19.5" hidden="false" customHeight="true" outlineLevel="0" collapsed="false">
      <c r="B20" s="51" t="s">
        <v>54</v>
      </c>
      <c r="C20" s="52" t="n">
        <v>200</v>
      </c>
      <c r="D20" s="52" t="s">
        <v>55</v>
      </c>
      <c r="E20" s="53" t="s">
        <v>56</v>
      </c>
      <c r="F20" s="35" t="str">
        <f aca="false">IF(ISNUMBER(D9),IF(AND(D9&gt;=200,D9&lt;9999),"◄ Ihr Wert",""),"–")</f>
        <v/>
      </c>
    </row>
    <row r="21" customFormat="false" ht="9.75" hidden="false" customHeight="true" outlineLevel="0" collapsed="false"/>
    <row r="22" customFormat="false" ht="42" hidden="false" customHeight="true" outlineLevel="0" collapsed="false">
      <c r="B22" s="23" t="s">
        <v>57</v>
      </c>
      <c r="C22" s="23"/>
      <c r="D22" s="23"/>
      <c r="E22" s="23"/>
      <c r="F22" s="23"/>
      <c r="G22" s="23"/>
      <c r="H22" s="23"/>
    </row>
  </sheetData>
  <mergeCells count="7">
    <mergeCell ref="B2:H2"/>
    <mergeCell ref="B4:H4"/>
    <mergeCell ref="B8:H8"/>
    <mergeCell ref="B9:C9"/>
    <mergeCell ref="D9:E9"/>
    <mergeCell ref="B11:H11"/>
    <mergeCell ref="B22:H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8"/>
    <col collapsed="false" customWidth="true" hidden="false" outlineLevel="0" max="7" min="3" style="0" width="18"/>
    <col collapsed="false" customWidth="true" hidden="false" outlineLevel="0" max="8" min="8" style="0" width="24"/>
  </cols>
  <sheetData>
    <row r="2" customFormat="false" ht="36" hidden="false" customHeight="true" outlineLevel="0" collapsed="false">
      <c r="B2" s="1" t="s">
        <v>58</v>
      </c>
      <c r="C2" s="1"/>
      <c r="D2" s="1"/>
      <c r="E2" s="1"/>
      <c r="F2" s="1"/>
      <c r="G2" s="1"/>
      <c r="H2" s="1"/>
    </row>
    <row r="3" customFormat="false" ht="9.75" hidden="false" customHeight="true" outlineLevel="0" collapsed="false"/>
    <row r="4" customFormat="false" ht="21.75" hidden="false" customHeight="true" outlineLevel="0" collapsed="false">
      <c r="B4" s="2" t="s">
        <v>59</v>
      </c>
      <c r="C4" s="2"/>
      <c r="D4" s="2"/>
      <c r="E4" s="2"/>
      <c r="F4" s="2"/>
      <c r="G4" s="2"/>
      <c r="H4" s="2"/>
    </row>
    <row r="5" customFormat="false" ht="19.5" hidden="false" customHeight="true" outlineLevel="0" collapsed="false">
      <c r="B5" s="3" t="s">
        <v>60</v>
      </c>
      <c r="C5" s="54" t="n">
        <f aca="false">Verbrauchserfassung!F21</f>
        <v>123.777777777778</v>
      </c>
    </row>
    <row r="6" customFormat="false" ht="19.5" hidden="false" customHeight="true" outlineLevel="0" collapsed="false">
      <c r="B6" s="3" t="s">
        <v>31</v>
      </c>
      <c r="C6" s="25" t="n">
        <f aca="false">Verbrauchserfassung!C12</f>
        <v>150</v>
      </c>
    </row>
    <row r="7" customFormat="false" ht="19.5" hidden="false" customHeight="true" outlineLevel="0" collapsed="false">
      <c r="B7" s="3" t="s">
        <v>61</v>
      </c>
      <c r="C7" s="55" t="n">
        <f aca="false">IFERROR(C5*C6,"")</f>
        <v>18566.6666666667</v>
      </c>
    </row>
    <row r="8" customFormat="false" ht="9.75" hidden="false" customHeight="true" outlineLevel="0" collapsed="false"/>
    <row r="9" customFormat="false" ht="21.75" hidden="false" customHeight="true" outlineLevel="0" collapsed="false">
      <c r="B9" s="2" t="s">
        <v>62</v>
      </c>
      <c r="C9" s="2"/>
      <c r="D9" s="2"/>
      <c r="E9" s="2"/>
      <c r="F9" s="2"/>
      <c r="G9" s="2"/>
      <c r="H9" s="2"/>
    </row>
    <row r="10" customFormat="false" ht="19.5" hidden="false" customHeight="true" outlineLevel="0" collapsed="false">
      <c r="B10" s="3" t="s">
        <v>63</v>
      </c>
      <c r="C10" s="56" t="n">
        <v>0.12</v>
      </c>
    </row>
    <row r="11" customFormat="false" ht="9.75" hidden="false" customHeight="true" outlineLevel="0" collapsed="false"/>
    <row r="12" customFormat="false" ht="21.75" hidden="false" customHeight="true" outlineLevel="0" collapsed="false">
      <c r="B12" s="2" t="s">
        <v>64</v>
      </c>
      <c r="C12" s="2"/>
      <c r="D12" s="2"/>
      <c r="E12" s="2"/>
      <c r="F12" s="2"/>
      <c r="G12" s="2"/>
      <c r="H12" s="2"/>
    </row>
    <row r="13" customFormat="false" ht="36" hidden="false" customHeight="true" outlineLevel="0" collapsed="false">
      <c r="B13" s="8" t="s">
        <v>65</v>
      </c>
      <c r="C13" s="8" t="s">
        <v>66</v>
      </c>
      <c r="D13" s="8" t="s">
        <v>67</v>
      </c>
      <c r="E13" s="8" t="s">
        <v>68</v>
      </c>
      <c r="F13" s="8" t="s">
        <v>69</v>
      </c>
      <c r="G13" s="8" t="s">
        <v>70</v>
      </c>
      <c r="H13" s="8" t="s">
        <v>71</v>
      </c>
    </row>
    <row r="14" customFormat="false" ht="19.5" hidden="false" customHeight="true" outlineLevel="0" collapsed="false">
      <c r="B14" s="57" t="s">
        <v>72</v>
      </c>
      <c r="C14" s="58" t="n">
        <v>0</v>
      </c>
      <c r="D14" s="13" t="n">
        <f aca="false">IFERROR($C$5*(1-C14),"")</f>
        <v>123.777777777778</v>
      </c>
      <c r="E14" s="59" t="n">
        <f aca="false">IFERROR(D14*$C$6,"")</f>
        <v>18566.6666666667</v>
      </c>
      <c r="F14" s="59" t="n">
        <f aca="false">IFERROR($C$7-E14,"")</f>
        <v>0</v>
      </c>
      <c r="G14" s="60" t="n">
        <f aca="false">IFERROR(F14*$C$10,"")</f>
        <v>0</v>
      </c>
      <c r="H14" s="61" t="str">
        <f aca="false">IFERROR(ifs(D14&lt;30,"A+ (Nahezu-Null)",D14&lt;50,"A (Sehr gut)",D14&lt;75,"B (Gut)",D14&lt;100,"C (Durchschnittl.)",D14&lt;130,"D (Erhöht)",D14&lt;160,"E (Sanierung)",D14&lt;200,"F (Hoch)",D14&gt;=200,"G (Sehr hoch)"),"–")</f>
        <v>–</v>
      </c>
    </row>
    <row r="15" customFormat="false" ht="19.5" hidden="false" customHeight="true" outlineLevel="0" collapsed="false">
      <c r="B15" s="62" t="s">
        <v>73</v>
      </c>
      <c r="C15" s="63" t="n">
        <v>0.15</v>
      </c>
      <c r="D15" s="18" t="n">
        <f aca="false">IFERROR($C$5*(1-C15),"")</f>
        <v>105.211111111111</v>
      </c>
      <c r="E15" s="64" t="n">
        <f aca="false">IFERROR(D15*$C$6,"")</f>
        <v>15781.6666666667</v>
      </c>
      <c r="F15" s="64" t="n">
        <f aca="false">IFERROR($C$7-E15,"")</f>
        <v>2785</v>
      </c>
      <c r="G15" s="65" t="n">
        <f aca="false">IFERROR(F15*$C$10,"")</f>
        <v>334.2</v>
      </c>
      <c r="H15" s="66" t="str">
        <f aca="false">IFERROR(ifs(D15&lt;30,"A+ (Nahezu-Null)",D15&lt;50,"A (Sehr gut)",D15&lt;75,"B (Gut)",D15&lt;100,"C (Durchschnittl.)",D15&lt;130,"D (Erhöht)",D15&lt;160,"E (Sanierung)",D15&lt;200,"F (Hoch)",D15&gt;=200,"G (Sehr hoch)"),"–")</f>
        <v>–</v>
      </c>
    </row>
    <row r="16" customFormat="false" ht="19.5" hidden="false" customHeight="true" outlineLevel="0" collapsed="false">
      <c r="B16" s="67" t="s">
        <v>74</v>
      </c>
      <c r="C16" s="68" t="n">
        <v>0.2</v>
      </c>
      <c r="D16" s="13" t="n">
        <f aca="false">IFERROR($C$5*(1-C16),"")</f>
        <v>99.0222222222222</v>
      </c>
      <c r="E16" s="59" t="n">
        <f aca="false">IFERROR(D16*$C$6,"")</f>
        <v>14853.3333333333</v>
      </c>
      <c r="F16" s="59" t="n">
        <f aca="false">IFERROR($C$7-E16,"")</f>
        <v>3713.33333333333</v>
      </c>
      <c r="G16" s="60" t="n">
        <f aca="false">IFERROR(F16*$C$10,"")</f>
        <v>445.6</v>
      </c>
      <c r="H16" s="61" t="str">
        <f aca="false">IFERROR(ifs(D16&lt;30,"A+ (Nahezu-Null)",D16&lt;50,"A (Sehr gut)",D16&lt;75,"B (Gut)",D16&lt;100,"C (Durchschnittl.)",D16&lt;130,"D (Erhöht)",D16&lt;160,"E (Sanierung)",D16&lt;200,"F (Hoch)",D16&gt;=200,"G (Sehr hoch)"),"–")</f>
        <v>–</v>
      </c>
    </row>
    <row r="17" customFormat="false" ht="19.5" hidden="false" customHeight="true" outlineLevel="0" collapsed="false">
      <c r="B17" s="62" t="s">
        <v>75</v>
      </c>
      <c r="C17" s="63" t="n">
        <v>0.1</v>
      </c>
      <c r="D17" s="18" t="n">
        <f aca="false">IFERROR($C$5*(1-C17),"")</f>
        <v>111.4</v>
      </c>
      <c r="E17" s="64" t="n">
        <f aca="false">IFERROR(D17*$C$6,"")</f>
        <v>16710</v>
      </c>
      <c r="F17" s="64" t="n">
        <f aca="false">IFERROR($C$7-E17,"")</f>
        <v>1856.66666666666</v>
      </c>
      <c r="G17" s="65" t="n">
        <f aca="false">IFERROR(F17*$C$10,"")</f>
        <v>222.8</v>
      </c>
      <c r="H17" s="66" t="str">
        <f aca="false">IFERROR(ifs(D17&lt;30,"A+ (Nahezu-Null)",D17&lt;50,"A (Sehr gut)",D17&lt;75,"B (Gut)",D17&lt;100,"C (Durchschnittl.)",D17&lt;130,"D (Erhöht)",D17&lt;160,"E (Sanierung)",D17&lt;200,"F (Hoch)",D17&gt;=200,"G (Sehr hoch)"),"–")</f>
        <v>–</v>
      </c>
    </row>
    <row r="18" customFormat="false" ht="19.5" hidden="false" customHeight="true" outlineLevel="0" collapsed="false">
      <c r="B18" s="67" t="s">
        <v>76</v>
      </c>
      <c r="C18" s="68" t="n">
        <v>0.25</v>
      </c>
      <c r="D18" s="13" t="n">
        <f aca="false">IFERROR($C$5*(1-C18),"")</f>
        <v>92.8333333333333</v>
      </c>
      <c r="E18" s="59" t="n">
        <f aca="false">IFERROR(D18*$C$6,"")</f>
        <v>13925</v>
      </c>
      <c r="F18" s="59" t="n">
        <f aca="false">IFERROR($C$7-E18,"")</f>
        <v>4641.66666666666</v>
      </c>
      <c r="G18" s="60" t="n">
        <f aca="false">IFERROR(F18*$C$10,"")</f>
        <v>557</v>
      </c>
      <c r="H18" s="61" t="str">
        <f aca="false">IFERROR(ifs(D18&lt;30,"A+ (Nahezu-Null)",D18&lt;50,"A (Sehr gut)",D18&lt;75,"B (Gut)",D18&lt;100,"C (Durchschnittl.)",D18&lt;130,"D (Erhöht)",D18&lt;160,"E (Sanierung)",D18&lt;200,"F (Hoch)",D18&gt;=200,"G (Sehr hoch)"),"–")</f>
        <v>–</v>
      </c>
    </row>
    <row r="19" customFormat="false" ht="19.5" hidden="false" customHeight="true" outlineLevel="0" collapsed="false">
      <c r="B19" s="62" t="s">
        <v>77</v>
      </c>
      <c r="C19" s="63" t="n">
        <v>0.35</v>
      </c>
      <c r="D19" s="18" t="n">
        <f aca="false">IFERROR($C$5*(1-C19),"")</f>
        <v>80.4555555555556</v>
      </c>
      <c r="E19" s="64" t="n">
        <f aca="false">IFERROR(D19*$C$6,"")</f>
        <v>12068.3333333333</v>
      </c>
      <c r="F19" s="64" t="n">
        <f aca="false">IFERROR($C$7-E19,"")</f>
        <v>6498.33333333333</v>
      </c>
      <c r="G19" s="65" t="n">
        <f aca="false">IFERROR(F19*$C$10,"")</f>
        <v>779.8</v>
      </c>
      <c r="H19" s="66" t="str">
        <f aca="false">IFERROR(ifs(D19&lt;30,"A+ (Nahezu-Null)",D19&lt;50,"A (Sehr gut)",D19&lt;75,"B (Gut)",D19&lt;100,"C (Durchschnittl.)",D19&lt;130,"D (Erhöht)",D19&lt;160,"E (Sanierung)",D19&lt;200,"F (Hoch)",D19&gt;=200,"G (Sehr hoch)"),"–")</f>
        <v>–</v>
      </c>
    </row>
    <row r="20" customFormat="false" ht="19.5" hidden="false" customHeight="true" outlineLevel="0" collapsed="false">
      <c r="B20" s="67" t="s">
        <v>78</v>
      </c>
      <c r="C20" s="68" t="n">
        <v>0</v>
      </c>
      <c r="D20" s="13" t="n">
        <f aca="false">IFERROR($C$5*(1-C20),"")</f>
        <v>123.777777777778</v>
      </c>
      <c r="E20" s="59" t="n">
        <f aca="false">IFERROR(D20*$C$6,"")</f>
        <v>18566.6666666667</v>
      </c>
      <c r="F20" s="59" t="n">
        <f aca="false">IFERROR($C$7-E20,"")</f>
        <v>0</v>
      </c>
      <c r="G20" s="60" t="n">
        <f aca="false">IFERROR(F20*$C$10,"")</f>
        <v>0</v>
      </c>
      <c r="H20" s="61" t="str">
        <f aca="false">IFERROR(ifs(D20&lt;30,"A+ (Nahezu-Null)",D20&lt;50,"A (Sehr gut)",D20&lt;75,"B (Gut)",D20&lt;100,"C (Durchschnittl.)",D20&lt;130,"D (Erhöht)",D20&lt;160,"E (Sanierung)",D20&lt;200,"F (Hoch)",D20&gt;=200,"G (Sehr hoch)"),"–")</f>
        <v>–</v>
      </c>
    </row>
    <row r="21" customFormat="false" ht="9.75" hidden="false" customHeight="true" outlineLevel="0" collapsed="false"/>
    <row r="22" customFormat="false" ht="36" hidden="false" customHeight="true" outlineLevel="0" collapsed="false">
      <c r="B22" s="23" t="s">
        <v>79</v>
      </c>
      <c r="C22" s="23"/>
      <c r="D22" s="23"/>
      <c r="E22" s="23"/>
      <c r="F22" s="23"/>
      <c r="G22" s="23"/>
      <c r="H22" s="23"/>
    </row>
  </sheetData>
  <mergeCells count="5">
    <mergeCell ref="B2:H2"/>
    <mergeCell ref="B4:H4"/>
    <mergeCell ref="B9:H9"/>
    <mergeCell ref="B12:H12"/>
    <mergeCell ref="B22:H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6"/>
    <col collapsed="false" customWidth="true" hidden="false" outlineLevel="0" max="5" min="3" style="0" width="18"/>
    <col collapsed="false" customWidth="true" hidden="false" outlineLevel="0" max="6" min="6" style="0" width="24"/>
    <col collapsed="false" customWidth="true" hidden="false" outlineLevel="0" max="7" min="7" style="0" width="6"/>
  </cols>
  <sheetData>
    <row r="2" customFormat="false" ht="36" hidden="false" customHeight="true" outlineLevel="0" collapsed="false">
      <c r="B2" s="1" t="s">
        <v>80</v>
      </c>
      <c r="C2" s="1"/>
      <c r="D2" s="1"/>
      <c r="E2" s="1"/>
      <c r="F2" s="1"/>
    </row>
    <row r="3" customFormat="false" ht="9.75" hidden="false" customHeight="true" outlineLevel="0" collapsed="false"/>
    <row r="4" customFormat="false" ht="21.75" hidden="false" customHeight="true" outlineLevel="0" collapsed="false">
      <c r="B4" s="2" t="s">
        <v>81</v>
      </c>
      <c r="C4" s="2"/>
      <c r="D4" s="2"/>
      <c r="E4" s="2"/>
      <c r="F4" s="2"/>
    </row>
    <row r="5" customFormat="false" ht="25.5" hidden="false" customHeight="true" outlineLevel="0" collapsed="false">
      <c r="B5" s="8" t="s">
        <v>17</v>
      </c>
      <c r="C5" s="8" t="s">
        <v>82</v>
      </c>
      <c r="D5" s="8" t="s">
        <v>83</v>
      </c>
      <c r="E5" s="8" t="s">
        <v>84</v>
      </c>
      <c r="F5" s="8" t="s">
        <v>85</v>
      </c>
    </row>
    <row r="6" customFormat="false" ht="19.5" hidden="false" customHeight="true" outlineLevel="0" collapsed="false">
      <c r="B6" s="57" t="s">
        <v>22</v>
      </c>
      <c r="C6" s="69"/>
      <c r="D6" s="70" t="s">
        <v>86</v>
      </c>
      <c r="E6" s="71" t="n">
        <v>10</v>
      </c>
      <c r="F6" s="72" t="str">
        <f aca="false">IF(ISNUMBER(C6),C6*E6,"Menge eingeben")</f>
        <v>Menge eingeben</v>
      </c>
    </row>
    <row r="7" customFormat="false" ht="19.5" hidden="false" customHeight="true" outlineLevel="0" collapsed="false">
      <c r="B7" s="73" t="s">
        <v>87</v>
      </c>
      <c r="C7" s="69"/>
      <c r="D7" s="74" t="s">
        <v>88</v>
      </c>
      <c r="E7" s="71" t="n">
        <v>9.8</v>
      </c>
      <c r="F7" s="72" t="str">
        <f aca="false">IF(ISNUMBER(C7),C7*E7,"Menge eingeben")</f>
        <v>Menge eingeben</v>
      </c>
    </row>
    <row r="8" customFormat="false" ht="19.5" hidden="false" customHeight="true" outlineLevel="0" collapsed="false">
      <c r="B8" s="57" t="s">
        <v>89</v>
      </c>
      <c r="C8" s="69"/>
      <c r="D8" s="70" t="s">
        <v>90</v>
      </c>
      <c r="E8" s="71" t="n">
        <v>12.8</v>
      </c>
      <c r="F8" s="72" t="str">
        <f aca="false">IF(ISNUMBER(C8),C8*E8,"Menge eingeben")</f>
        <v>Menge eingeben</v>
      </c>
    </row>
    <row r="9" customFormat="false" ht="19.5" hidden="false" customHeight="true" outlineLevel="0" collapsed="false">
      <c r="B9" s="73" t="s">
        <v>91</v>
      </c>
      <c r="C9" s="69"/>
      <c r="D9" s="74" t="s">
        <v>90</v>
      </c>
      <c r="E9" s="71" t="n">
        <v>4.9</v>
      </c>
      <c r="F9" s="72" t="str">
        <f aca="false">IF(ISNUMBER(C9),C9*E9,"Menge eingeben")</f>
        <v>Menge eingeben</v>
      </c>
    </row>
    <row r="10" customFormat="false" ht="19.5" hidden="false" customHeight="true" outlineLevel="0" collapsed="false">
      <c r="B10" s="57" t="s">
        <v>92</v>
      </c>
      <c r="C10" s="69"/>
      <c r="D10" s="70" t="s">
        <v>90</v>
      </c>
      <c r="E10" s="71" t="n">
        <v>3.5</v>
      </c>
      <c r="F10" s="72" t="str">
        <f aca="false">IF(ISNUMBER(C10),C10*E10,"Menge eingeben")</f>
        <v>Menge eingeben</v>
      </c>
    </row>
    <row r="11" customFormat="false" ht="19.5" hidden="false" customHeight="true" outlineLevel="0" collapsed="false">
      <c r="B11" s="73" t="s">
        <v>93</v>
      </c>
      <c r="C11" s="69"/>
      <c r="D11" s="74" t="s">
        <v>94</v>
      </c>
      <c r="E11" s="71" t="n">
        <v>1</v>
      </c>
      <c r="F11" s="72" t="str">
        <f aca="false">IF(ISNUMBER(C11),C11*E11,"Menge eingeben")</f>
        <v>Menge eingeben</v>
      </c>
    </row>
    <row r="12" customFormat="false" ht="19.5" hidden="false" customHeight="true" outlineLevel="0" collapsed="false">
      <c r="B12" s="57" t="s">
        <v>95</v>
      </c>
      <c r="C12" s="69"/>
      <c r="D12" s="70" t="s">
        <v>94</v>
      </c>
      <c r="E12" s="71" t="n">
        <v>1</v>
      </c>
      <c r="F12" s="72" t="str">
        <f aca="false">IF(ISNUMBER(C12),C12*E12,"Menge eingeben")</f>
        <v>Menge eingeben</v>
      </c>
    </row>
    <row r="13" customFormat="false" ht="9.75" hidden="false" customHeight="true" outlineLevel="0" collapsed="false"/>
    <row r="14" customFormat="false" ht="39.75" hidden="false" customHeight="true" outlineLevel="0" collapsed="false">
      <c r="B14" s="23" t="s">
        <v>96</v>
      </c>
      <c r="C14" s="23"/>
      <c r="D14" s="23"/>
      <c r="E14" s="23"/>
      <c r="F14" s="23"/>
    </row>
    <row r="16" customFormat="false" ht="9.75" hidden="false" customHeight="true" outlineLevel="0" collapsed="false"/>
    <row r="17" customFormat="false" ht="21.75" hidden="false" customHeight="true" outlineLevel="0" collapsed="false">
      <c r="B17" s="2" t="s">
        <v>97</v>
      </c>
      <c r="C17" s="2"/>
      <c r="D17" s="2"/>
      <c r="E17" s="2"/>
      <c r="F17" s="2"/>
    </row>
    <row r="18" customFormat="false" ht="19.5" hidden="false" customHeight="true" outlineLevel="0" collapsed="false">
      <c r="B18" s="75" t="s">
        <v>98</v>
      </c>
      <c r="C18" s="76" t="s">
        <v>99</v>
      </c>
      <c r="D18" s="76"/>
      <c r="E18" s="76"/>
      <c r="F18" s="76"/>
    </row>
    <row r="19" customFormat="false" ht="19.5" hidden="false" customHeight="true" outlineLevel="0" collapsed="false">
      <c r="B19" s="77" t="s">
        <v>98</v>
      </c>
      <c r="C19" s="76" t="s">
        <v>100</v>
      </c>
      <c r="D19" s="76"/>
      <c r="E19" s="76"/>
      <c r="F19" s="76"/>
    </row>
    <row r="20" customFormat="false" ht="19.5" hidden="false" customHeight="true" outlineLevel="0" collapsed="false">
      <c r="B20" s="78" t="s">
        <v>98</v>
      </c>
      <c r="C20" s="76" t="s">
        <v>101</v>
      </c>
      <c r="D20" s="76"/>
      <c r="E20" s="76"/>
      <c r="F20" s="76"/>
    </row>
    <row r="21" customFormat="false" ht="19.5" hidden="false" customHeight="true" outlineLevel="0" collapsed="false">
      <c r="B21" s="79" t="s">
        <v>98</v>
      </c>
      <c r="C21" s="76" t="s">
        <v>102</v>
      </c>
      <c r="D21" s="76"/>
      <c r="E21" s="76"/>
      <c r="F21" s="76"/>
    </row>
  </sheetData>
  <mergeCells count="8">
    <mergeCell ref="B2:F2"/>
    <mergeCell ref="B4:F4"/>
    <mergeCell ref="B14:F14"/>
    <mergeCell ref="B17:F17"/>
    <mergeCell ref="C18:F18"/>
    <mergeCell ref="C19:F19"/>
    <mergeCell ref="C20:F20"/>
    <mergeCell ref="C21:F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2" min="1" style="0" width="6"/>
    <col collapsed="false" customWidth="true" hidden="false" outlineLevel="0" max="3" min="3" style="0" width="36"/>
    <col collapsed="false" customWidth="true" hidden="false" outlineLevel="0" max="4" min="4" style="0" width="20"/>
    <col collapsed="false" customWidth="true" hidden="false" outlineLevel="0" max="5" min="5" style="0" width="22"/>
    <col collapsed="false" customWidth="true" hidden="false" outlineLevel="0" max="6" min="6" style="0" width="6"/>
  </cols>
  <sheetData>
    <row r="2" customFormat="false" ht="36" hidden="false" customHeight="true" outlineLevel="0" collapsed="false">
      <c r="B2" s="1" t="s">
        <v>103</v>
      </c>
      <c r="C2" s="1"/>
      <c r="D2" s="1"/>
      <c r="E2" s="1"/>
    </row>
    <row r="3" customFormat="false" ht="9.75" hidden="false" customHeight="true" outlineLevel="0" collapsed="false"/>
    <row r="4" customFormat="false" ht="21.75" hidden="false" customHeight="true" outlineLevel="0" collapsed="false">
      <c r="B4" s="2" t="s">
        <v>104</v>
      </c>
      <c r="C4" s="2"/>
      <c r="D4" s="2"/>
      <c r="E4" s="2"/>
    </row>
    <row r="5" customFormat="false" ht="25.5" hidden="false" customHeight="true" outlineLevel="0" collapsed="false">
      <c r="B5" s="8" t="s">
        <v>105</v>
      </c>
      <c r="C5" s="8" t="s">
        <v>106</v>
      </c>
      <c r="D5" s="8" t="s">
        <v>107</v>
      </c>
      <c r="E5" s="8" t="s">
        <v>108</v>
      </c>
    </row>
    <row r="6" customFormat="false" ht="19.5" hidden="false" customHeight="true" outlineLevel="0" collapsed="false">
      <c r="B6" s="70" t="n">
        <v>1</v>
      </c>
      <c r="C6" s="61" t="s">
        <v>109</v>
      </c>
      <c r="D6" s="75" t="s">
        <v>110</v>
      </c>
      <c r="E6" s="67"/>
    </row>
    <row r="7" customFormat="false" ht="19.5" hidden="false" customHeight="true" outlineLevel="0" collapsed="false">
      <c r="B7" s="74" t="n">
        <v>2</v>
      </c>
      <c r="C7" s="66" t="s">
        <v>111</v>
      </c>
      <c r="D7" s="75" t="s">
        <v>110</v>
      </c>
      <c r="E7" s="62"/>
    </row>
    <row r="8" customFormat="false" ht="19.5" hidden="false" customHeight="true" outlineLevel="0" collapsed="false">
      <c r="B8" s="70" t="n">
        <v>3</v>
      </c>
      <c r="C8" s="61" t="s">
        <v>112</v>
      </c>
      <c r="D8" s="75" t="s">
        <v>110</v>
      </c>
      <c r="E8" s="67"/>
    </row>
    <row r="9" customFormat="false" ht="19.5" hidden="false" customHeight="true" outlineLevel="0" collapsed="false">
      <c r="B9" s="74" t="n">
        <v>4</v>
      </c>
      <c r="C9" s="66" t="s">
        <v>113</v>
      </c>
      <c r="D9" s="75" t="s">
        <v>110</v>
      </c>
      <c r="E9" s="62"/>
    </row>
    <row r="10" customFormat="false" ht="19.5" hidden="false" customHeight="true" outlineLevel="0" collapsed="false">
      <c r="B10" s="70" t="n">
        <v>5</v>
      </c>
      <c r="C10" s="61" t="s">
        <v>114</v>
      </c>
      <c r="D10" s="75" t="s">
        <v>110</v>
      </c>
      <c r="E10" s="67"/>
    </row>
    <row r="11" customFormat="false" ht="19.5" hidden="false" customHeight="true" outlineLevel="0" collapsed="false">
      <c r="B11" s="74" t="n">
        <v>6</v>
      </c>
      <c r="C11" s="66" t="s">
        <v>115</v>
      </c>
      <c r="D11" s="75" t="s">
        <v>110</v>
      </c>
      <c r="E11" s="62"/>
    </row>
    <row r="12" customFormat="false" ht="19.5" hidden="false" customHeight="true" outlineLevel="0" collapsed="false">
      <c r="B12" s="70" t="n">
        <v>7</v>
      </c>
      <c r="C12" s="61" t="s">
        <v>116</v>
      </c>
      <c r="D12" s="75" t="s">
        <v>110</v>
      </c>
      <c r="E12" s="67"/>
    </row>
    <row r="13" customFormat="false" ht="19.5" hidden="false" customHeight="true" outlineLevel="0" collapsed="false">
      <c r="B13" s="74" t="n">
        <v>8</v>
      </c>
      <c r="C13" s="66" t="s">
        <v>117</v>
      </c>
      <c r="D13" s="75" t="s">
        <v>110</v>
      </c>
      <c r="E13" s="62"/>
    </row>
    <row r="14" customFormat="false" ht="19.5" hidden="false" customHeight="true" outlineLevel="0" collapsed="false">
      <c r="B14" s="70" t="n">
        <v>9</v>
      </c>
      <c r="C14" s="61" t="s">
        <v>118</v>
      </c>
      <c r="D14" s="75" t="s">
        <v>110</v>
      </c>
      <c r="E14" s="67"/>
    </row>
    <row r="15" customFormat="false" ht="19.5" hidden="false" customHeight="true" outlineLevel="0" collapsed="false">
      <c r="B15" s="74" t="n">
        <v>10</v>
      </c>
      <c r="C15" s="66" t="s">
        <v>119</v>
      </c>
      <c r="D15" s="75" t="s">
        <v>110</v>
      </c>
      <c r="E15" s="62"/>
    </row>
    <row r="16" customFormat="false" ht="19.5" hidden="false" customHeight="true" outlineLevel="0" collapsed="false">
      <c r="B16" s="70" t="n">
        <v>11</v>
      </c>
      <c r="C16" s="61" t="s">
        <v>120</v>
      </c>
      <c r="D16" s="75" t="s">
        <v>110</v>
      </c>
      <c r="E16" s="67"/>
    </row>
    <row r="17" customFormat="false" ht="19.5" hidden="false" customHeight="true" outlineLevel="0" collapsed="false">
      <c r="B17" s="74" t="n">
        <v>12</v>
      </c>
      <c r="C17" s="66" t="s">
        <v>121</v>
      </c>
      <c r="D17" s="75" t="s">
        <v>110</v>
      </c>
      <c r="E17" s="62"/>
    </row>
    <row r="18" customFormat="false" ht="9.75" hidden="false" customHeight="true" outlineLevel="0" collapsed="false"/>
    <row r="19" customFormat="false" ht="21.75" hidden="false" customHeight="true" outlineLevel="0" collapsed="false">
      <c r="B19" s="2" t="s">
        <v>122</v>
      </c>
      <c r="C19" s="2"/>
      <c r="D19" s="2"/>
      <c r="E19" s="2"/>
    </row>
    <row r="20" customFormat="false" ht="24" hidden="false" customHeight="true" outlineLevel="0" collapsed="false">
      <c r="B20" s="3" t="s">
        <v>123</v>
      </c>
      <c r="C20" s="80" t="str">
        <f aca="false">COUNTIF(D6:D17,"Vorhanden")&amp;" von 12 Unterlagen vorhanden"</f>
        <v>0 von 12 Unterlagen vorhanden</v>
      </c>
    </row>
    <row r="21" customFormat="false" ht="9.75" hidden="false" customHeight="true" outlineLevel="0" collapsed="false"/>
    <row r="22" customFormat="false" ht="39.75" hidden="false" customHeight="true" outlineLevel="0" collapsed="false">
      <c r="B22" s="23" t="s">
        <v>124</v>
      </c>
      <c r="C22" s="23"/>
      <c r="D22" s="23"/>
      <c r="E22" s="23"/>
    </row>
  </sheetData>
  <mergeCells count="4">
    <mergeCell ref="B2:E2"/>
    <mergeCell ref="B4:E4"/>
    <mergeCell ref="B19:E19"/>
    <mergeCell ref="B22:E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2026-04-13T08:30:42Z</dcterms:created>
  <dc:creator>openpyxl</dc:creator>
  <dc:description/>
  <dc:language>en-US</dc:language>
  <cp:lastModifiedBy/>
  <dcterms:modified xsi:type="dcterms:W3CDTF">2026-04-13T08:30:43Z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