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ℹ️ Anleitung" sheetId="1" state="visible" r:id="rId2"/>
    <sheet name="Budget-Rechner" sheetId="2" state="visible" r:id="rId3"/>
    <sheet name="Kosten-Tracker" sheetId="3" state="visible" r:id="rId4"/>
    <sheet name="Zeitplan &amp; Meilensteine" sheetId="4" state="visible" r:id="rId5"/>
    <sheet name="Dienstleister &amp; Kontakte" sheetId="5" state="visible" r:id="rId6"/>
    <sheet name="Checkliste" sheetId="6" state="visible" r:id="rId7"/>
    <sheet name="Gästeliste &amp; RSVP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<sst xmlns="http://schemas.openxmlformats.org/spreadsheetml/2006/main" count="494" uniqueCount="308">
  <si>
    <t xml:space="preserve">📖  Anleitung &amp; Übersicht  |  Eventplanung Vorlage</t>
  </si>
  <si>
    <t xml:space="preserve">📊  Sheet-Übersicht</t>
  </si>
  <si>
    <t xml:space="preserve">Sheet</t>
  </si>
  <si>
    <t xml:space="preserve">Name  →  Zweck</t>
  </si>
  <si>
    <t xml:space="preserve">1</t>
  </si>
  <si>
    <t xml:space="preserve">Budget-Rechner  →  Berechnet Gesamtbudget nach Formel: Btotal = (Kfix + Kvar×N) × (1+Puffer). Gelbe Zellen = Eingaben.</t>
  </si>
  <si>
    <t xml:space="preserve">2</t>
  </si>
  <si>
    <t xml:space="preserve">Kosten-Tracker  →  Vergleich Budget vs. tatsächliche Kosten je Kostenstelle. Automatische Status-Anzeige.</t>
  </si>
  <si>
    <t xml:space="preserve">3</t>
  </si>
  <si>
    <t xml:space="preserve">Zeitplan &amp; Meilensteine  →  Alle Aufgaben nach Phase mit Fälligkeit, Verantwortlichkeit und Status.</t>
  </si>
  <si>
    <t xml:space="preserve">4</t>
  </si>
  <si>
    <t xml:space="preserve">Dienstleister &amp; Kontakte  →  Vollständige Kontaktliste aller Dienstleister mit Angebotssumme.</t>
  </si>
  <si>
    <t xml:space="preserve">5</t>
  </si>
  <si>
    <t xml:space="preserve">Checkliste  →  30 Must-Have Punkte sortiert nach Event-Phase mit Fortschrittsanzeige.</t>
  </si>
  <si>
    <t xml:space="preserve">6</t>
  </si>
  <si>
    <t xml:space="preserve">Gästeliste &amp; RSVP  →  Verwaltung aller Gäste inkl. RSVP-Status, Ernährungswünsche und Rücklaufquote.</t>
  </si>
  <si>
    <t xml:space="preserve">🎨  Farbkodierung</t>
  </si>
  <si>
    <t xml:space="preserve">Blauer Text</t>
  </si>
  <si>
    <t xml:space="preserve">Eingabefelder (Hardcoded)  →  Vom Nutzer anzupassende Werte — z. B. Teilnehmerzahl, Kosten pro Gast.</t>
  </si>
  <si>
    <t xml:space="preserve">Schwarzer Text</t>
  </si>
  <si>
    <t xml:space="preserve">Formelzellen  →  Automatisch berechnete Werte — nicht manuell überschreiben.</t>
  </si>
  <si>
    <t xml:space="preserve">Gelber Hintergrund</t>
  </si>
  <si>
    <t xml:space="preserve">Wichtige Annahmen  →  Kernparameter, die das Gesamtergebnis maßgeblich beeinflussen.</t>
  </si>
  <si>
    <t xml:space="preserve">🔢  Budget-Formel</t>
  </si>
  <si>
    <t xml:space="preserve">Formel</t>
  </si>
  <si>
    <t xml:space="preserve">Btotal = (Kfix + (Kvar × N)) × (1 + Puffer)  →  Quelle: Blogartikel 'Eventplanung Vorlage'</t>
  </si>
  <si>
    <t xml:space="preserve">Kfix</t>
  </si>
  <si>
    <t xml:space="preserve">Fixkosten gesamt  →  Summe aus Raummiete, Technik, Speaker-Gagen, Versicherung u. Ä.</t>
  </si>
  <si>
    <t xml:space="preserve">Kvar</t>
  </si>
  <si>
    <t xml:space="preserve">Variable Kosten / Gast  →  Catering, Goodie-Bags, Druck etc. pro Person</t>
  </si>
  <si>
    <t xml:space="preserve">N</t>
  </si>
  <si>
    <t xml:space="preserve">Anzahl Gäste  →  Erwartete Teilnehmerzahl (Annahmen-Sheet, gelb markiert)</t>
  </si>
  <si>
    <t xml:space="preserve">Puffer</t>
  </si>
  <si>
    <t xml:space="preserve">Sicherheitspuffer  →  Empfehlung: 15% (= 0,15) für unvorhergesehene Ausgaben</t>
  </si>
  <si>
    <t xml:space="preserve">📝  Tipps</t>
  </si>
  <si>
    <t xml:space="preserve">Planung</t>
  </si>
  <si>
    <t xml:space="preserve">Groß-Events: 6–12 Monate Vorlauf  →  Kleine Workshops: 2–3 Monate Vorlauf ausreichend</t>
  </si>
  <si>
    <t xml:space="preserve">Dienstleister</t>
  </si>
  <si>
    <t xml:space="preserve">Mind. 3 Angebote einholen  →  Preis-Leistungs-Vergleich lohnt sich</t>
  </si>
  <si>
    <t xml:space="preserve">Nachbereitung</t>
  </si>
  <si>
    <t xml:space="preserve">Feedback-Umfrage (T+1 Tag)  →  Budget-Nachkalkulation (T+3 Tage)</t>
  </si>
  <si>
    <t xml:space="preserve">🎯  Event-Budget-Rechner  |  Eventplanung Vorlage</t>
  </si>
  <si>
    <t xml:space="preserve">📌  Phase 2: Fixkosten (Kfix)</t>
  </si>
  <si>
    <t xml:space="preserve">Kostenstelle</t>
  </si>
  <si>
    <t xml:space="preserve">Betrag (€)</t>
  </si>
  <si>
    <t xml:space="preserve">Notizen</t>
  </si>
  <si>
    <t xml:space="preserve">Raummiete / Location</t>
  </si>
  <si>
    <t xml:space="preserve">Inkl. Nebenkosten</t>
  </si>
  <si>
    <t xml:space="preserve">Technik (AV, Mikrofone)</t>
  </si>
  <si>
    <t xml:space="preserve">Ton &amp; Licht</t>
  </si>
  <si>
    <t xml:space="preserve">Speaker / Redner-Gagen</t>
  </si>
  <si>
    <t xml:space="preserve">Honorare</t>
  </si>
  <si>
    <t xml:space="preserve">Versicherung</t>
  </si>
  <si>
    <t xml:space="preserve">Veranstalterhaftpflicht</t>
  </si>
  <si>
    <t xml:space="preserve">Σ  Fixkosten gesamt</t>
  </si>
  <si>
    <t xml:space="preserve">👥  Variable Kosten pro Gast (Kvar × N)</t>
  </si>
  <si>
    <t xml:space="preserve">Kategorie</t>
  </si>
  <si>
    <t xml:space="preserve">Kosten / Gast (€)</t>
  </si>
  <si>
    <t xml:space="preserve">Catering / Person</t>
  </si>
  <si>
    <t xml:space="preserve">Mittagessen + Pausensnacks</t>
  </si>
  <si>
    <t xml:space="preserve">Goodie-Bags / Person</t>
  </si>
  <si>
    <t xml:space="preserve">Give-aways &amp; Materialien</t>
  </si>
  <si>
    <t xml:space="preserve">Namensschilder &amp; Druck</t>
  </si>
  <si>
    <t xml:space="preserve">Badges, Programme</t>
  </si>
  <si>
    <t xml:space="preserve">Getränke (Abendpauschale)</t>
  </si>
  <si>
    <t xml:space="preserve">Non-Alkohol &amp; Alkohol</t>
  </si>
  <si>
    <t xml:space="preserve">Σ  Var. Kosten / Gast</t>
  </si>
  <si>
    <t xml:space="preserve">⚙️  Annahmen &amp; Parameter</t>
  </si>
  <si>
    <t xml:space="preserve">Anzahl Gäste (N)</t>
  </si>
  <si>
    <t xml:space="preserve">Erwartete Teilnehmerzahl</t>
  </si>
  <si>
    <t xml:space="preserve">Sicherheitspuffer (%)</t>
  </si>
  <si>
    <t xml:space="preserve">Empfohlen: 15%</t>
  </si>
  <si>
    <t xml:space="preserve">📊  Budgetberechnung  –  Btotal = (Kfix + (Kvar × N)) × (1 + Puffer)</t>
  </si>
  <si>
    <t xml:space="preserve">Fixkosten gesamt  (Kfix)</t>
  </si>
  <si>
    <t xml:space="preserve">Variable Kosten gesamt  (Kvar × N)</t>
  </si>
  <si>
    <t xml:space="preserve">Zwischensumme  (Kfix + Kvar×N)</t>
  </si>
  <si>
    <t xml:space="preserve">🏆  GESAMTBUDGET  (Btotal)  =  Zwischensumme × (1 + Puffer)</t>
  </si>
  <si>
    <t xml:space="preserve">🔵  Blaue Zellen = Eingaben (Hardcoded)    ⬛  Schwarze Zellen = Formeln    🟡  Gelber Hintergrund = Wichtige Annahmen</t>
  </si>
  <si>
    <t xml:space="preserve">📋  Kosten-Tracker  |  Budget vs. Tatsächlich</t>
  </si>
  <si>
    <t xml:space="preserve">Budget (€)</t>
  </si>
  <si>
    <t xml:space="preserve">Tatsächlich (€)</t>
  </si>
  <si>
    <t xml:space="preserve">Differenz (€)</t>
  </si>
  <si>
    <t xml:space="preserve">Status</t>
  </si>
  <si>
    <t xml:space="preserve">Technik (AV)</t>
  </si>
  <si>
    <t xml:space="preserve">Speaker-Gagen</t>
  </si>
  <si>
    <t xml:space="preserve">Catering (gesamt)</t>
  </si>
  <si>
    <t xml:space="preserve">Goodie-Bags</t>
  </si>
  <si>
    <t xml:space="preserve">Getränke</t>
  </si>
  <si>
    <t xml:space="preserve">Marketing &amp; Werbung</t>
  </si>
  <si>
    <t xml:space="preserve">Sonstiges / Reserve</t>
  </si>
  <si>
    <t xml:space="preserve">Σ  GESAMT</t>
  </si>
  <si>
    <t xml:space="preserve">📊  Budgetauslastung</t>
  </si>
  <si>
    <t xml:space="preserve">Budget</t>
  </si>
  <si>
    <t xml:space="preserve">Tatsächlich</t>
  </si>
  <si>
    <t xml:space="preserve">Auslastung</t>
  </si>
  <si>
    <t xml:space="preserve">Über/Unter-Budget</t>
  </si>
  <si>
    <t xml:space="preserve">📅  Zeitplan &amp; Meilensteine  |  Event-Phasen-Übersicht</t>
  </si>
  <si>
    <t xml:space="preserve">Phase</t>
  </si>
  <si>
    <t xml:space="preserve">Aufgabe / Meilenstein</t>
  </si>
  <si>
    <t xml:space="preserve">Fälligkeitsdatum</t>
  </si>
  <si>
    <t xml:space="preserve">Verantwortlich</t>
  </si>
  <si>
    <t xml:space="preserve">Priorität</t>
  </si>
  <si>
    <t xml:space="preserve">1 – Konzeption</t>
  </si>
  <si>
    <t xml:space="preserve">Ziel und Zielgruppe definieren</t>
  </si>
  <si>
    <t xml:space="preserve">T-90 Tage</t>
  </si>
  <si>
    <t xml:space="preserve">Projektleitung</t>
  </si>
  <si>
    <t xml:space="preserve">✅ Erledigt</t>
  </si>
  <si>
    <t xml:space="preserve">🔴 Hoch</t>
  </si>
  <si>
    <t xml:space="preserve">Eventformat festlegen</t>
  </si>
  <si>
    <t xml:space="preserve">T-88 Tage</t>
  </si>
  <si>
    <t xml:space="preserve">Grob-Agenda erstellen</t>
  </si>
  <si>
    <t xml:space="preserve">T-85 Tage</t>
  </si>
  <si>
    <t xml:space="preserve">🟡 Mittel</t>
  </si>
  <si>
    <t xml:space="preserve">2 – Budgetierung</t>
  </si>
  <si>
    <t xml:space="preserve">Erstkalkulation (Budget-Rechner Sheet)</t>
  </si>
  <si>
    <t xml:space="preserve">T-80 Tage</t>
  </si>
  <si>
    <t xml:space="preserve">Finance</t>
  </si>
  <si>
    <t xml:space="preserve">Angebote von Dienstleistern einholen</t>
  </si>
  <si>
    <t xml:space="preserve">T-75 Tage</t>
  </si>
  <si>
    <t xml:space="preserve">Einkauf</t>
  </si>
  <si>
    <t xml:space="preserve">🔄 In Arbeit</t>
  </si>
  <si>
    <t xml:space="preserve">Budget freigeben lassen</t>
  </si>
  <si>
    <t xml:space="preserve">T-70 Tage</t>
  </si>
  <si>
    <t xml:space="preserve">Management</t>
  </si>
  <si>
    <t xml:space="preserve">⏳ Offen</t>
  </si>
  <si>
    <t xml:space="preserve">3 – Organisation</t>
  </si>
  <si>
    <t xml:space="preserve">Location buchen</t>
  </si>
  <si>
    <t xml:space="preserve">T-60 Tage</t>
  </si>
  <si>
    <t xml:space="preserve">Catering beauftragen</t>
  </si>
  <si>
    <t xml:space="preserve">T-50 Tage</t>
  </si>
  <si>
    <t xml:space="preserve">Technik &amp; AV bestätigen</t>
  </si>
  <si>
    <t xml:space="preserve">T-45 Tage</t>
  </si>
  <si>
    <t xml:space="preserve">Technik-Team</t>
  </si>
  <si>
    <t xml:space="preserve">Regieplan erstellen</t>
  </si>
  <si>
    <t xml:space="preserve">T-30 Tage</t>
  </si>
  <si>
    <t xml:space="preserve">Versicherung abschließen</t>
  </si>
  <si>
    <t xml:space="preserve">T-28 Tage</t>
  </si>
  <si>
    <t xml:space="preserve">4 – Marketing</t>
  </si>
  <si>
    <t xml:space="preserve">Save-the-Date versenden</t>
  </si>
  <si>
    <t xml:space="preserve">Marketing</t>
  </si>
  <si>
    <t xml:space="preserve">Einladungen / Anmeldung öffnen</t>
  </si>
  <si>
    <t xml:space="preserve">Social-Media-Kampagne starten</t>
  </si>
  <si>
    <t xml:space="preserve">Erinnerungs-E-Mail versenden</t>
  </si>
  <si>
    <t xml:space="preserve">T-7 Tage</t>
  </si>
  <si>
    <t xml:space="preserve">🟢 Niedrig</t>
  </si>
  <si>
    <t xml:space="preserve">5 – Durchführung</t>
  </si>
  <si>
    <t xml:space="preserve">Team-Briefing am Vortag</t>
  </si>
  <si>
    <t xml:space="preserve">T-1 Tag</t>
  </si>
  <si>
    <t xml:space="preserve">Aufbau &amp; Technik-Check</t>
  </si>
  <si>
    <t xml:space="preserve">T-0 (früh)</t>
  </si>
  <si>
    <t xml:space="preserve">Veranstaltung durchführen</t>
  </si>
  <si>
    <t xml:space="preserve">T-0</t>
  </si>
  <si>
    <t xml:space="preserve">Alle</t>
  </si>
  <si>
    <t xml:space="preserve">5 – Nachbereitung</t>
  </si>
  <si>
    <t xml:space="preserve">Feedback-Umfrage versenden</t>
  </si>
  <si>
    <t xml:space="preserve">T+1 Tag</t>
  </si>
  <si>
    <t xml:space="preserve">Budget-Nachkalkulation (Tracker Sheet)</t>
  </si>
  <si>
    <t xml:space="preserve">T+3 Tage</t>
  </si>
  <si>
    <t xml:space="preserve">Lessons-Learned dokumentieren</t>
  </si>
  <si>
    <t xml:space="preserve">T+7 Tage</t>
  </si>
  <si>
    <t xml:space="preserve">Phasen-Legende</t>
  </si>
  <si>
    <t xml:space="preserve">📇  Dienstleister &amp; Kontaktliste</t>
  </si>
  <si>
    <t xml:space="preserve">Unternehmen / Name</t>
  </si>
  <si>
    <t xml:space="preserve">Ansprechpartner</t>
  </si>
  <si>
    <t xml:space="preserve">E-Mail</t>
  </si>
  <si>
    <t xml:space="preserve">Telefon</t>
  </si>
  <si>
    <t xml:space="preserve">Angebotspreis (€)</t>
  </si>
  <si>
    <t xml:space="preserve">Location</t>
  </si>
  <si>
    <t xml:space="preserve">Stadthalle Musterstadt</t>
  </si>
  <si>
    <t xml:space="preserve">Frau Müller</t>
  </si>
  <si>
    <t xml:space="preserve">muster@halle.de</t>
  </si>
  <si>
    <t xml:space="preserve">+49 123 456789</t>
  </si>
  <si>
    <t xml:space="preserve">Event-Loft Berlin</t>
  </si>
  <si>
    <t xml:space="preserve">Herr Schmidt</t>
  </si>
  <si>
    <t xml:space="preserve">info@event-loft.de</t>
  </si>
  <si>
    <t xml:space="preserve">+49 30 9876543</t>
  </si>
  <si>
    <t xml:space="preserve">Catering</t>
  </si>
  <si>
    <t xml:space="preserve">GreenBite Catering GmbH</t>
  </si>
  <si>
    <t xml:space="preserve">Frau Weber</t>
  </si>
  <si>
    <t xml:space="preserve">catering@greenbite.de</t>
  </si>
  <si>
    <t xml:space="preserve">+49 221 111222</t>
  </si>
  <si>
    <t xml:space="preserve">FoodArt Events</t>
  </si>
  <si>
    <t xml:space="preserve">Herr Braun</t>
  </si>
  <si>
    <t xml:space="preserve">hb@foodart.de</t>
  </si>
  <si>
    <t xml:space="preserve">+49 40 333444</t>
  </si>
  <si>
    <t xml:space="preserve">Technik / AV</t>
  </si>
  <si>
    <t xml:space="preserve">SoundVision GmbH</t>
  </si>
  <si>
    <t xml:space="preserve">Herr Klein</t>
  </si>
  <si>
    <t xml:space="preserve">info@soundvision.de</t>
  </si>
  <si>
    <t xml:space="preserve">+49 89 555666</t>
  </si>
  <si>
    <t xml:space="preserve">Speaker</t>
  </si>
  <si>
    <t xml:space="preserve">Dr. Anna Berger</t>
  </si>
  <si>
    <t xml:space="preserve">direkt</t>
  </si>
  <si>
    <t xml:space="preserve">a.berger@speak.de</t>
  </si>
  <si>
    <t xml:space="preserve">+49 172 7778889</t>
  </si>
  <si>
    <t xml:space="preserve">Max Innovationsmann</t>
  </si>
  <si>
    <t xml:space="preserve">Frau Agentur</t>
  </si>
  <si>
    <t xml:space="preserve">booking@agency.de</t>
  </si>
  <si>
    <t xml:space="preserve">+49 89 000111</t>
  </si>
  <si>
    <t xml:space="preserve">Fotografie</t>
  </si>
  <si>
    <t xml:space="preserve">Pixel &amp; Lens Studio</t>
  </si>
  <si>
    <t xml:space="preserve">Herr Photos</t>
  </si>
  <si>
    <t xml:space="preserve">photos@pixlens.de</t>
  </si>
  <si>
    <t xml:space="preserve">+49 30 222333</t>
  </si>
  <si>
    <t xml:space="preserve">EventSafe AG</t>
  </si>
  <si>
    <t xml:space="preserve">Frau Risk</t>
  </si>
  <si>
    <t xml:space="preserve">events@eventsafe.de</t>
  </si>
  <si>
    <t xml:space="preserve">+49 211 888999</t>
  </si>
  <si>
    <t xml:space="preserve">Druck &amp; Print</t>
  </si>
  <si>
    <t xml:space="preserve">QuickPrint GmbH</t>
  </si>
  <si>
    <t xml:space="preserve">Herr Press</t>
  </si>
  <si>
    <t xml:space="preserve">order@quickprint.de</t>
  </si>
  <si>
    <t xml:space="preserve">+49 69 444555</t>
  </si>
  <si>
    <t xml:space="preserve">Moderator/in</t>
  </si>
  <si>
    <t xml:space="preserve">Clara Stage</t>
  </si>
  <si>
    <t xml:space="preserve">clara@stage-host.de</t>
  </si>
  <si>
    <t xml:space="preserve">+49 160 1234567</t>
  </si>
  <si>
    <t xml:space="preserve">Σ  Summe Angebote</t>
  </si>
  <si>
    <t xml:space="preserve">✅  Event-Checkliste  |  Alle Must-Haves auf einen Blick</t>
  </si>
  <si>
    <t xml:space="preserve">✓</t>
  </si>
  <si>
    <t xml:space="preserve">Aufgabe / Punkt</t>
  </si>
  <si>
    <t xml:space="preserve">☑</t>
  </si>
  <si>
    <t xml:space="preserve">Veranstaltungsziel klar definieren</t>
  </si>
  <si>
    <t xml:space="preserve">1 – Strategie</t>
  </si>
  <si>
    <t xml:space="preserve">Zielgruppe präzise klären</t>
  </si>
  <si>
    <t xml:space="preserve">Eventformat wählen (Konferenz / Workshop / Feier…)</t>
  </si>
  <si>
    <t xml:space="preserve">☐</t>
  </si>
  <si>
    <t xml:space="preserve">Datum und Uhrzeit festlegen</t>
  </si>
  <si>
    <t xml:space="preserve">Erwartete Teilnehmerzahl schätzen</t>
  </si>
  <si>
    <t xml:space="preserve">Erstkalkulation mit Budget-Rechner durchführen</t>
  </si>
  <si>
    <t xml:space="preserve">2 – Finanzen</t>
  </si>
  <si>
    <t xml:space="preserve">15%-Sicherheitspuffer einbauen</t>
  </si>
  <si>
    <t xml:space="preserve">Mind. 3 Angebote von Dienstleistern einholen</t>
  </si>
  <si>
    <t xml:space="preserve">Budget intern freigeben lassen</t>
  </si>
  <si>
    <t xml:space="preserve">GEMA-Gebühren prüfen (falls Musik geplant)</t>
  </si>
  <si>
    <t xml:space="preserve">Versicherungsangebot einholen</t>
  </si>
  <si>
    <t xml:space="preserve">Location recherchieren und buchen</t>
  </si>
  <si>
    <t xml:space="preserve">3 – Logistik</t>
  </si>
  <si>
    <t xml:space="preserve">Technik &amp; AV-Anforderungen klären</t>
  </si>
  <si>
    <t xml:space="preserve">Detaillierten Ablauf-/Regieplan erstellen</t>
  </si>
  <si>
    <t xml:space="preserve">Beschilderung &amp; Raumgestaltung planen</t>
  </si>
  <si>
    <t xml:space="preserve">Parksituation &amp; Anreise kommunizieren</t>
  </si>
  <si>
    <t xml:space="preserve">Einladungen / Online-Anmeldung aufsetzen</t>
  </si>
  <si>
    <t xml:space="preserve">Social-Media-Posts planen und terminieren</t>
  </si>
  <si>
    <t xml:space="preserve">Erinnerungs-E-Mail (T-7 Tage) versenden</t>
  </si>
  <si>
    <t xml:space="preserve">Pressemitteilung (falls relevant)</t>
  </si>
  <si>
    <t xml:space="preserve">Team-Briefing am Vortag durchführen</t>
  </si>
  <si>
    <t xml:space="preserve">Namensschilder &amp; Materialien vorbereiten</t>
  </si>
  <si>
    <t xml:space="preserve">Technik-Check am Morgen des Events</t>
  </si>
  <si>
    <t xml:space="preserve">Catering-Bestätigung am Vortag</t>
  </si>
  <si>
    <t xml:space="preserve">Feedback-Umfrage versenden (T+1 Tag)</t>
  </si>
  <si>
    <t xml:space="preserve">6 – Nachbereitung</t>
  </si>
  <si>
    <t xml:space="preserve">Budget vs. tatsächliche Kosten analysieren</t>
  </si>
  <si>
    <t xml:space="preserve">Lessons Learned dokumentieren</t>
  </si>
  <si>
    <t xml:space="preserve">Dankesmail an Teilnehmer und Partner</t>
  </si>
  <si>
    <t xml:space="preserve">📊  Fortschritt</t>
  </si>
  <si>
    <t xml:space="preserve">Erledigte Punkte</t>
  </si>
  <si>
    <t xml:space="preserve">Abschlussgrad</t>
  </si>
  <si>
    <t xml:space="preserve">👥  Gästeliste &amp; RSVP-Verwaltung</t>
  </si>
  <si>
    <t xml:space="preserve">#</t>
  </si>
  <si>
    <t xml:space="preserve">Vorname</t>
  </si>
  <si>
    <t xml:space="preserve">Nachname</t>
  </si>
  <si>
    <t xml:space="preserve">Unternehmen</t>
  </si>
  <si>
    <t xml:space="preserve">RSVP</t>
  </si>
  <si>
    <t xml:space="preserve">Ernährung</t>
  </si>
  <si>
    <t xml:space="preserve">Anna</t>
  </si>
  <si>
    <t xml:space="preserve">Müller</t>
  </si>
  <si>
    <t xml:space="preserve">a.mueller@firma.de</t>
  </si>
  <si>
    <t xml:space="preserve">TechCorp GmbH</t>
  </si>
  <si>
    <t xml:space="preserve">✅ Zugesagt</t>
  </si>
  <si>
    <t xml:space="preserve">Keine</t>
  </si>
  <si>
    <t xml:space="preserve">Thomas</t>
  </si>
  <si>
    <t xml:space="preserve">Schmidt</t>
  </si>
  <si>
    <t xml:space="preserve">t.schmidt@startup.de</t>
  </si>
  <si>
    <t xml:space="preserve">Startup XY</t>
  </si>
  <si>
    <t xml:space="preserve">Vegetarisch</t>
  </si>
  <si>
    <t xml:space="preserve">Laura</t>
  </si>
  <si>
    <t xml:space="preserve">Weber</t>
  </si>
  <si>
    <t xml:space="preserve">l.weber@ag.de</t>
  </si>
  <si>
    <t xml:space="preserve">Finance AG</t>
  </si>
  <si>
    <t xml:space="preserve">Vegan</t>
  </si>
  <si>
    <t xml:space="preserve">Michael</t>
  </si>
  <si>
    <t xml:space="preserve">Braun</t>
  </si>
  <si>
    <t xml:space="preserve">m.braun@media.de</t>
  </si>
  <si>
    <t xml:space="preserve">Media Group</t>
  </si>
  <si>
    <t xml:space="preserve">❌ Abgesagt</t>
  </si>
  <si>
    <t xml:space="preserve">–</t>
  </si>
  <si>
    <t xml:space="preserve">Sophie</t>
  </si>
  <si>
    <t xml:space="preserve">Klein</t>
  </si>
  <si>
    <t xml:space="preserve">s.klein@beratung.de</t>
  </si>
  <si>
    <t xml:space="preserve">Consulting KG</t>
  </si>
  <si>
    <t xml:space="preserve">Felix</t>
  </si>
  <si>
    <t xml:space="preserve">Koch</t>
  </si>
  <si>
    <t xml:space="preserve">f.koch@digital.de</t>
  </si>
  <si>
    <t xml:space="preserve">Digital Solutions</t>
  </si>
  <si>
    <t xml:space="preserve">Glutenfrei</t>
  </si>
  <si>
    <t xml:space="preserve">Marie</t>
  </si>
  <si>
    <t xml:space="preserve">Hoffmann</t>
  </si>
  <si>
    <t xml:space="preserve">m.hoffmann@hr.de</t>
  </si>
  <si>
    <t xml:space="preserve">HR Experts GmbH</t>
  </si>
  <si>
    <t xml:space="preserve">Jonas</t>
  </si>
  <si>
    <t xml:space="preserve">Wagner</t>
  </si>
  <si>
    <t xml:space="preserve">j.wagner@tech.de</t>
  </si>
  <si>
    <t xml:space="preserve">Tech Innovations</t>
  </si>
  <si>
    <t xml:space="preserve">📊  RSVP-Zusammenfassung</t>
  </si>
  <si>
    <t xml:space="preserve">Eingeladen gesamt</t>
  </si>
  <si>
    <t xml:space="preserve">⏳ Ausstehend</t>
  </si>
  <si>
    <t xml:space="preserve">Rücklaufquote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</si>
</sst>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&quot; €&quot;;\(#,##0.00&quot; €)&quot;;\-"/>
    <numFmt numFmtId="166" formatCode="#,##0;\(#,##0\);\-"/>
    <numFmt numFmtId="167" formatCode="0.0%;\(0.0%\);\-"/>
    <numFmt numFmtId="168" formatCode="#,##0.00&quot; €&quot;"/>
    <numFmt numFmtId="169" formatCode="\+#,##0.00&quot; €&quot;;\-#,##0.00&quot; €&quot;;\-"/>
    <numFmt numFmtId="170" formatCode="0.0%"/>
    <numFmt numFmtId="171" formatCode="\+#,##0.00&quot; €&quot;;\-#,##0.00&quot; €&quot;"/>
    <numFmt numFmtId="172" formatCode="General"/>
    <numFmt numFmtId="173" formatCode="0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9"/>
      <color rgb="FF1F3864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9"/>
      <color rgb="FF595959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3"/>
      <name val="Arial"/>
      <family val="0"/>
      <charset val="1"/>
    </font>
    <font>
      <b val="true"/>
      <sz val="10"/>
      <color rgb="FF107C41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4B5"/>
        <bgColor rgb="FF0066CC"/>
      </patternFill>
    </fill>
    <fill>
      <patternFill patternType="solid">
        <fgColor rgb="FFD6E4F0"/>
        <bgColor rgb="FFD9E1F2"/>
      </patternFill>
    </fill>
    <fill>
      <patternFill patternType="solid">
        <fgColor rgb="FFF2F2F2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FFF2CC"/>
        <bgColor rgb="FFFCE4D6"/>
      </patternFill>
    </fill>
    <fill>
      <patternFill patternType="solid">
        <fgColor rgb="FFE2EFDA"/>
        <bgColor rgb="FFDDEBF7"/>
      </patternFill>
    </fill>
    <fill>
      <patternFill patternType="solid">
        <fgColor rgb="FFFFFF00"/>
        <bgColor rgb="FFFFFF00"/>
      </patternFill>
    </fill>
    <fill>
      <patternFill patternType="solid">
        <fgColor rgb="FF107C41"/>
        <bgColor rgb="FF008080"/>
      </patternFill>
    </fill>
    <fill>
      <patternFill patternType="solid">
        <fgColor rgb="FFD9E1F2"/>
        <bgColor rgb="FFD6E4F0"/>
      </patternFill>
    </fill>
    <fill>
      <patternFill patternType="solid">
        <fgColor rgb="FFFCE4D6"/>
        <bgColor rgb="FFFFF2CC"/>
      </patternFill>
    </fill>
    <fill>
      <patternFill patternType="solid">
        <fgColor rgb="FFF2CEEF"/>
        <bgColor rgb="FFFCE4D6"/>
      </patternFill>
    </fill>
    <fill>
      <patternFill patternType="solid">
        <fgColor rgb="FFDDEBF7"/>
        <bgColor rgb="FFD6E4F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>
        <color rgb="FF1F3864"/>
      </left>
      <right/>
      <top style="medium">
        <color rgb="FF1F3864"/>
      </top>
      <bottom style="medium">
        <color rgb="FF1F3864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2E74B5"/>
      </left>
      <right style="medium">
        <color rgb="FF2E74B5"/>
      </right>
      <top style="medium">
        <color rgb="FF2E74B5"/>
      </top>
      <bottom style="medium">
        <color rgb="FF2E74B5"/>
      </bottom>
      <diagonal/>
    </border>
    <border diagonalUp="false" diagonalDown="false">
      <left style="medium">
        <color rgb="FF107C41"/>
      </left>
      <right style="medium">
        <color rgb="FF107C41"/>
      </right>
      <top style="medium">
        <color rgb="FF107C41"/>
      </top>
      <bottom style="medium">
        <color rgb="FF107C41"/>
      </bottom>
      <diagonal/>
    </border>
    <border diagonalUp="false" diagonalDown="false">
      <left style="medium">
        <color rgb="FFE36209"/>
      </left>
      <right style="medium">
        <color rgb="FFE36209"/>
      </right>
      <top style="medium">
        <color rgb="FFE36209"/>
      </top>
      <bottom style="medium">
        <color rgb="FFE36209"/>
      </bottom>
      <diagonal/>
    </border>
    <border diagonalUp="false" diagonalDown="false">
      <left style="medium">
        <color rgb="FF1F3864"/>
      </left>
      <right style="medium">
        <color rgb="FF1F3864"/>
      </right>
      <top style="medium">
        <color rgb="FF1F3864"/>
      </top>
      <bottom style="medium">
        <color rgb="FF1F386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6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6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6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8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8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9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7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6" fillId="9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1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7" fillId="1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2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5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1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1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2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1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3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1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1" fillId="11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8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1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7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1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1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6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6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2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2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2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1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2" fontId="23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07C41"/>
      <rgbColor rgb="FFBFBFBF"/>
      <rgbColor rgb="FF808080"/>
      <rgbColor rgb="FF9999FF"/>
      <rgbColor rgb="FF993366"/>
      <rgbColor rgb="FFFFF2CC"/>
      <rgbColor rgb="FFDDEBF7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2F2F2"/>
      <rgbColor rgb="FF99CCFF"/>
      <rgbColor rgb="FFF2CEEF"/>
      <rgbColor rgb="FFCC99FF"/>
      <rgbColor rgb="FFFCE4D6"/>
      <rgbColor rgb="FF2E74B5"/>
      <rgbColor rgb="FF33CCCC"/>
      <rgbColor rgb="FF99CC00"/>
      <rgbColor rgb="FFFFCC00"/>
      <rgbColor rgb="FFFF9900"/>
      <rgbColor rgb="FFE36209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5"/>
    <col collapsed="false" customWidth="true" hidden="false" outlineLevel="0" max="3" min="3" style="0" width="50"/>
    <col collapsed="false" customWidth="true" hidden="false" outlineLevel="0" max="4" min="4" style="0" width="3"/>
  </cols>
  <sheetData>
    <row r="1" customFormat="false" ht="7.5" hidden="false" customHeight="true" outlineLevel="0" collapsed="false"/>
    <row r="2" customFormat="false" ht="60" hidden="false" customHeight="true" outlineLevel="0" collapsed="false">
      <c r="B2" s="1" t="s">
        <v>0</v>
      </c>
      <c r="C2" s="1"/>
    </row>
    <row r="3" customFormat="false" ht="7.5" hidden="false" customHeight="true" outlineLevel="0" collapsed="false"/>
    <row r="4" customFormat="false" ht="30" hidden="false" customHeight="true" outlineLevel="0" collapsed="false">
      <c r="B4" s="2" t="s">
        <v>1</v>
      </c>
      <c r="C4" s="2"/>
    </row>
    <row r="5" customFormat="false" ht="21.75" hidden="false" customHeight="true" outlineLevel="0" collapsed="false">
      <c r="B5" s="3" t="s">
        <v>2</v>
      </c>
      <c r="C5" s="3" t="s">
        <v>3</v>
      </c>
    </row>
    <row r="6" customFormat="false" ht="21.75" hidden="false" customHeight="true" outlineLevel="0" collapsed="false">
      <c r="B6" s="4" t="s">
        <v>4</v>
      </c>
      <c r="C6" s="5" t="s">
        <v>5</v>
      </c>
    </row>
    <row r="7" customFormat="false" ht="21.75" hidden="false" customHeight="true" outlineLevel="0" collapsed="false">
      <c r="B7" s="4" t="s">
        <v>6</v>
      </c>
      <c r="C7" s="5" t="s">
        <v>7</v>
      </c>
    </row>
    <row r="8" customFormat="false" ht="21.75" hidden="false" customHeight="true" outlineLevel="0" collapsed="false">
      <c r="B8" s="4" t="s">
        <v>8</v>
      </c>
      <c r="C8" s="5" t="s">
        <v>9</v>
      </c>
    </row>
    <row r="9" customFormat="false" ht="21.75" hidden="false" customHeight="true" outlineLevel="0" collapsed="false">
      <c r="B9" s="4" t="s">
        <v>10</v>
      </c>
      <c r="C9" s="5" t="s">
        <v>11</v>
      </c>
    </row>
    <row r="10" customFormat="false" ht="21.75" hidden="false" customHeight="true" outlineLevel="0" collapsed="false">
      <c r="B10" s="4" t="s">
        <v>12</v>
      </c>
      <c r="C10" s="5" t="s">
        <v>13</v>
      </c>
    </row>
    <row r="11" customFormat="false" ht="21.75" hidden="false" customHeight="true" outlineLevel="0" collapsed="false">
      <c r="B11" s="4" t="s">
        <v>14</v>
      </c>
      <c r="C11" s="5" t="s">
        <v>15</v>
      </c>
    </row>
    <row r="12" customFormat="false" ht="7.5" hidden="false" customHeight="true" outlineLevel="0" collapsed="false"/>
    <row r="13" customFormat="false" ht="30" hidden="false" customHeight="true" outlineLevel="0" collapsed="false">
      <c r="B13" s="2" t="s">
        <v>16</v>
      </c>
      <c r="C13" s="2"/>
    </row>
    <row r="14" customFormat="false" ht="21.75" hidden="false" customHeight="true" outlineLevel="0" collapsed="false">
      <c r="B14" s="3" t="s">
        <v>17</v>
      </c>
      <c r="C14" s="3" t="s">
        <v>18</v>
      </c>
    </row>
    <row r="15" customFormat="false" ht="21.75" hidden="false" customHeight="true" outlineLevel="0" collapsed="false">
      <c r="B15" s="4" t="s">
        <v>19</v>
      </c>
      <c r="C15" s="5" t="s">
        <v>20</v>
      </c>
    </row>
    <row r="16" customFormat="false" ht="21.75" hidden="false" customHeight="true" outlineLevel="0" collapsed="false">
      <c r="B16" s="4" t="s">
        <v>21</v>
      </c>
      <c r="C16" s="5" t="s">
        <v>22</v>
      </c>
    </row>
    <row r="17" customFormat="false" ht="7.5" hidden="false" customHeight="true" outlineLevel="0" collapsed="false"/>
    <row r="18" customFormat="false" ht="30" hidden="false" customHeight="true" outlineLevel="0" collapsed="false">
      <c r="B18" s="2" t="s">
        <v>23</v>
      </c>
      <c r="C18" s="2"/>
    </row>
    <row r="19" customFormat="false" ht="21.75" hidden="false" customHeight="true" outlineLevel="0" collapsed="false">
      <c r="B19" s="3" t="s">
        <v>24</v>
      </c>
      <c r="C19" s="3" t="s">
        <v>25</v>
      </c>
    </row>
    <row r="20" customFormat="false" ht="21.75" hidden="false" customHeight="true" outlineLevel="0" collapsed="false">
      <c r="B20" s="4" t="s">
        <v>26</v>
      </c>
      <c r="C20" s="5" t="s">
        <v>27</v>
      </c>
    </row>
    <row r="21" customFormat="false" ht="21.75" hidden="false" customHeight="true" outlineLevel="0" collapsed="false">
      <c r="B21" s="4" t="s">
        <v>28</v>
      </c>
      <c r="C21" s="5" t="s">
        <v>29</v>
      </c>
    </row>
    <row r="22" customFormat="false" ht="21.75" hidden="false" customHeight="true" outlineLevel="0" collapsed="false">
      <c r="B22" s="4" t="s">
        <v>30</v>
      </c>
      <c r="C22" s="5" t="s">
        <v>31</v>
      </c>
    </row>
    <row r="23" customFormat="false" ht="21.75" hidden="false" customHeight="true" outlineLevel="0" collapsed="false">
      <c r="B23" s="4" t="s">
        <v>32</v>
      </c>
      <c r="C23" s="5" t="s">
        <v>33</v>
      </c>
    </row>
    <row r="24" customFormat="false" ht="7.5" hidden="false" customHeight="true" outlineLevel="0" collapsed="false"/>
    <row r="25" customFormat="false" ht="30" hidden="false" customHeight="true" outlineLevel="0" collapsed="false">
      <c r="B25" s="2" t="s">
        <v>34</v>
      </c>
      <c r="C25" s="2"/>
    </row>
    <row r="26" customFormat="false" ht="21.75" hidden="false" customHeight="true" outlineLevel="0" collapsed="false">
      <c r="B26" s="3" t="s">
        <v>35</v>
      </c>
      <c r="C26" s="3" t="s">
        <v>36</v>
      </c>
    </row>
    <row r="27" customFormat="false" ht="21.75" hidden="false" customHeight="true" outlineLevel="0" collapsed="false">
      <c r="B27" s="4" t="s">
        <v>37</v>
      </c>
      <c r="C27" s="5" t="s">
        <v>38</v>
      </c>
    </row>
    <row r="28" customFormat="false" ht="21.75" hidden="false" customHeight="true" outlineLevel="0" collapsed="false">
      <c r="B28" s="4" t="s">
        <v>39</v>
      </c>
      <c r="C28" s="5" t="s">
        <v>40</v>
      </c>
    </row>
  </sheetData>
  <mergeCells count="5">
    <mergeCell ref="B2:C2"/>
    <mergeCell ref="B4:C4"/>
    <mergeCell ref="B13:C13"/>
    <mergeCell ref="B18:C18"/>
    <mergeCell ref="B25:C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5" min="3" style="0" width="22"/>
    <col collapsed="false" customWidth="true" hidden="false" outlineLevel="0" max="6" min="6" style="0" width="3"/>
  </cols>
  <sheetData>
    <row r="1" customFormat="false" ht="7.5" hidden="false" customHeight="true" outlineLevel="0" collapsed="false"/>
    <row r="2" customFormat="false" ht="49.5" hidden="false" customHeight="true" outlineLevel="0" collapsed="false">
      <c r="B2" s="6" t="s">
        <v>41</v>
      </c>
      <c r="C2" s="6"/>
      <c r="D2" s="6"/>
      <c r="E2" s="6"/>
    </row>
    <row r="3" customFormat="false" ht="12" hidden="false" customHeight="true" outlineLevel="0" collapsed="false"/>
    <row r="4" customFormat="false" ht="31.5" hidden="false" customHeight="true" outlineLevel="0" collapsed="false">
      <c r="B4" s="7" t="s">
        <v>42</v>
      </c>
      <c r="C4" s="7"/>
      <c r="D4" s="7"/>
      <c r="E4" s="7"/>
    </row>
    <row r="5" customFormat="false" ht="27.75" hidden="false" customHeight="true" outlineLevel="0" collapsed="false">
      <c r="B5" s="8" t="s">
        <v>43</v>
      </c>
      <c r="C5" s="8" t="s">
        <v>44</v>
      </c>
      <c r="D5" s="8" t="s">
        <v>45</v>
      </c>
      <c r="E5" s="8"/>
    </row>
    <row r="6" customFormat="false" ht="27.75" hidden="false" customHeight="true" outlineLevel="0" collapsed="false">
      <c r="B6" s="9" t="s">
        <v>46</v>
      </c>
      <c r="C6" s="10" t="n">
        <v>1500</v>
      </c>
      <c r="D6" s="11" t="s">
        <v>47</v>
      </c>
      <c r="E6" s="11"/>
    </row>
    <row r="7" customFormat="false" ht="27.75" hidden="false" customHeight="true" outlineLevel="0" collapsed="false">
      <c r="B7" s="12" t="s">
        <v>48</v>
      </c>
      <c r="C7" s="10" t="n">
        <v>800</v>
      </c>
      <c r="D7" s="13" t="s">
        <v>49</v>
      </c>
      <c r="E7" s="13"/>
    </row>
    <row r="8" customFormat="false" ht="27.75" hidden="false" customHeight="true" outlineLevel="0" collapsed="false">
      <c r="B8" s="9" t="s">
        <v>50</v>
      </c>
      <c r="C8" s="10" t="n">
        <v>1200</v>
      </c>
      <c r="D8" s="11" t="s">
        <v>51</v>
      </c>
      <c r="E8" s="11"/>
    </row>
    <row r="9" customFormat="false" ht="27.75" hidden="false" customHeight="true" outlineLevel="0" collapsed="false">
      <c r="B9" s="12" t="s">
        <v>52</v>
      </c>
      <c r="C9" s="10" t="n">
        <v>250</v>
      </c>
      <c r="D9" s="13" t="s">
        <v>53</v>
      </c>
      <c r="E9" s="13"/>
    </row>
    <row r="10" customFormat="false" ht="12" hidden="false" customHeight="true" outlineLevel="0" collapsed="false">
      <c r="B10" s="14" t="s">
        <v>54</v>
      </c>
      <c r="C10" s="15" t="n">
        <f aca="false">SUM(C6:C9)</f>
        <v>3750</v>
      </c>
      <c r="D10" s="16"/>
      <c r="E10" s="16"/>
    </row>
    <row r="11" customFormat="false" ht="31.5" hidden="false" customHeight="true" outlineLevel="0" collapsed="false">
      <c r="B11" s="7" t="s">
        <v>55</v>
      </c>
      <c r="C11" s="7"/>
      <c r="D11" s="7"/>
      <c r="E11" s="7"/>
    </row>
    <row r="12" customFormat="false" ht="27.75" hidden="false" customHeight="true" outlineLevel="0" collapsed="false">
      <c r="B12" s="8" t="s">
        <v>56</v>
      </c>
      <c r="C12" s="8" t="s">
        <v>57</v>
      </c>
      <c r="D12" s="8" t="s">
        <v>45</v>
      </c>
      <c r="E12" s="8"/>
    </row>
    <row r="13" customFormat="false" ht="27.75" hidden="false" customHeight="true" outlineLevel="0" collapsed="false">
      <c r="B13" s="12" t="s">
        <v>58</v>
      </c>
      <c r="C13" s="10" t="n">
        <v>45</v>
      </c>
      <c r="D13" s="13" t="s">
        <v>59</v>
      </c>
      <c r="E13" s="13"/>
    </row>
    <row r="14" customFormat="false" ht="27.75" hidden="false" customHeight="true" outlineLevel="0" collapsed="false">
      <c r="B14" s="17" t="s">
        <v>60</v>
      </c>
      <c r="C14" s="10" t="n">
        <v>15</v>
      </c>
      <c r="D14" s="18" t="s">
        <v>61</v>
      </c>
      <c r="E14" s="18"/>
    </row>
    <row r="15" customFormat="false" ht="27.75" hidden="false" customHeight="true" outlineLevel="0" collapsed="false">
      <c r="B15" s="12" t="s">
        <v>62</v>
      </c>
      <c r="C15" s="10" t="n">
        <v>5</v>
      </c>
      <c r="D15" s="13" t="s">
        <v>63</v>
      </c>
      <c r="E15" s="13"/>
    </row>
    <row r="16" customFormat="false" ht="27.75" hidden="false" customHeight="true" outlineLevel="0" collapsed="false">
      <c r="B16" s="17" t="s">
        <v>64</v>
      </c>
      <c r="C16" s="10" t="n">
        <v>20</v>
      </c>
      <c r="D16" s="18" t="s">
        <v>65</v>
      </c>
      <c r="E16" s="18"/>
    </row>
    <row r="17" customFormat="false" ht="12" hidden="false" customHeight="true" outlineLevel="0" collapsed="false">
      <c r="B17" s="19" t="s">
        <v>66</v>
      </c>
      <c r="C17" s="20" t="n">
        <f aca="false">SUM(C13:C16)</f>
        <v>85</v>
      </c>
      <c r="D17" s="16"/>
      <c r="E17" s="16"/>
    </row>
    <row r="18" customFormat="false" ht="27.75" hidden="false" customHeight="true" outlineLevel="0" collapsed="false">
      <c r="B18" s="7" t="s">
        <v>67</v>
      </c>
      <c r="C18" s="7"/>
      <c r="D18" s="7"/>
      <c r="E18" s="7"/>
    </row>
    <row r="19" customFormat="false" ht="27.75" hidden="false" customHeight="true" outlineLevel="0" collapsed="false">
      <c r="B19" s="21" t="s">
        <v>68</v>
      </c>
      <c r="C19" s="22" t="n">
        <v>50</v>
      </c>
      <c r="D19" s="23" t="s">
        <v>69</v>
      </c>
      <c r="E19" s="23"/>
    </row>
    <row r="20" customFormat="false" ht="27.75" hidden="false" customHeight="true" outlineLevel="0" collapsed="false">
      <c r="B20" s="21" t="s">
        <v>70</v>
      </c>
      <c r="C20" s="24" t="n">
        <v>0.15</v>
      </c>
      <c r="D20" s="23" t="s">
        <v>71</v>
      </c>
      <c r="E20" s="23"/>
    </row>
    <row r="21" customFormat="false" ht="12" hidden="false" customHeight="true" outlineLevel="0" collapsed="false">
      <c r="B21" s="25" t="s">
        <v>72</v>
      </c>
      <c r="C21" s="25"/>
      <c r="D21" s="25"/>
      <c r="E21" s="25"/>
    </row>
    <row r="22" customFormat="false" ht="39.75" hidden="false" customHeight="true" outlineLevel="0" collapsed="false"/>
    <row r="23" customFormat="false" ht="27.75" hidden="false" customHeight="true" outlineLevel="0" collapsed="false">
      <c r="B23" s="9" t="s">
        <v>73</v>
      </c>
      <c r="C23" s="26" t="n">
        <f aca="false">C10</f>
        <v>3750</v>
      </c>
      <c r="D23" s="16"/>
      <c r="E23" s="16"/>
    </row>
    <row r="24" customFormat="false" ht="27.75" hidden="false" customHeight="true" outlineLevel="0" collapsed="false">
      <c r="B24" s="9" t="s">
        <v>74</v>
      </c>
      <c r="C24" s="26" t="n">
        <f aca="false">C17*C19</f>
        <v>4250</v>
      </c>
      <c r="D24" s="16"/>
      <c r="E24" s="16"/>
    </row>
    <row r="25" customFormat="false" ht="27.75" hidden="false" customHeight="true" outlineLevel="0" collapsed="false">
      <c r="B25" s="9" t="s">
        <v>75</v>
      </c>
      <c r="C25" s="26" t="n">
        <f aca="false">C23+C24</f>
        <v>8000</v>
      </c>
      <c r="D25" s="16"/>
      <c r="E25" s="16"/>
    </row>
    <row r="26" customFormat="false" ht="12" hidden="false" customHeight="true" outlineLevel="0" collapsed="false"/>
    <row r="27" customFormat="false" ht="39.75" hidden="false" customHeight="true" outlineLevel="0" collapsed="false">
      <c r="B27" s="27" t="s">
        <v>76</v>
      </c>
      <c r="C27" s="27"/>
      <c r="D27" s="28" t="n">
        <f aca="false">(C23+C24)*(1+C20)</f>
        <v>9200</v>
      </c>
      <c r="E27" s="29"/>
    </row>
    <row r="28" customFormat="false" ht="12" hidden="false" customHeight="true" outlineLevel="0" collapsed="false"/>
    <row r="29" customFormat="false" ht="21.75" hidden="false" customHeight="true" outlineLevel="0" collapsed="false">
      <c r="B29" s="30" t="s">
        <v>77</v>
      </c>
      <c r="C29" s="30"/>
      <c r="D29" s="30"/>
      <c r="E29" s="30"/>
    </row>
  </sheetData>
  <mergeCells count="24">
    <mergeCell ref="B2:E2"/>
    <mergeCell ref="B4:E4"/>
    <mergeCell ref="D5:E5"/>
    <mergeCell ref="D6:E6"/>
    <mergeCell ref="D7:E7"/>
    <mergeCell ref="D8:E8"/>
    <mergeCell ref="D9:E9"/>
    <mergeCell ref="D10:E10"/>
    <mergeCell ref="B11:E11"/>
    <mergeCell ref="D12:E12"/>
    <mergeCell ref="D13:E13"/>
    <mergeCell ref="D14:E14"/>
    <mergeCell ref="D15:E15"/>
    <mergeCell ref="D16:E16"/>
    <mergeCell ref="D17:E17"/>
    <mergeCell ref="B18:E18"/>
    <mergeCell ref="D19:E19"/>
    <mergeCell ref="D20:E20"/>
    <mergeCell ref="B21:E21"/>
    <mergeCell ref="D23:E23"/>
    <mergeCell ref="D24:E24"/>
    <mergeCell ref="D25:E25"/>
    <mergeCell ref="B27:C27"/>
    <mergeCell ref="B29:E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6" min="3" style="0" width="18"/>
    <col collapsed="false" customWidth="true" hidden="false" outlineLevel="0" max="7" min="7" style="0" width="3"/>
  </cols>
  <sheetData>
    <row r="1" customFormat="false" ht="7.5" hidden="false" customHeight="true" outlineLevel="0" collapsed="false"/>
    <row r="2" customFormat="false" ht="49.5" hidden="false" customHeight="true" outlineLevel="0" collapsed="false">
      <c r="B2" s="1" t="s">
        <v>78</v>
      </c>
      <c r="C2" s="1"/>
      <c r="D2" s="1"/>
      <c r="E2" s="1"/>
      <c r="F2" s="1"/>
    </row>
    <row r="3" customFormat="false" ht="9.75" hidden="false" customHeight="true" outlineLevel="0" collapsed="false"/>
    <row r="4" customFormat="false" ht="33.75" hidden="false" customHeight="true" outlineLevel="0" collapsed="false">
      <c r="B4" s="8" t="s">
        <v>43</v>
      </c>
      <c r="C4" s="8" t="s">
        <v>79</v>
      </c>
      <c r="D4" s="8" t="s">
        <v>80</v>
      </c>
      <c r="E4" s="8" t="s">
        <v>81</v>
      </c>
      <c r="F4" s="8" t="s">
        <v>82</v>
      </c>
    </row>
    <row r="5" customFormat="false" ht="25.5" hidden="false" customHeight="true" outlineLevel="0" collapsed="false">
      <c r="B5" s="12" t="s">
        <v>46</v>
      </c>
      <c r="C5" s="31" t="n">
        <v>1500</v>
      </c>
      <c r="D5" s="31" t="n">
        <v>1480</v>
      </c>
      <c r="E5" s="32" t="n">
        <f aca="false">C5-D5</f>
        <v>20</v>
      </c>
      <c r="F5" s="33" t="str">
        <f aca="false">IF(D5&lt;=C5,"✅ Im Budget","⚠️ Überschreitung")</f>
        <v>✅ Im Budget</v>
      </c>
    </row>
    <row r="6" customFormat="false" ht="15" hidden="false" customHeight="false" outlineLevel="0" collapsed="false">
      <c r="B6" s="9" t="s">
        <v>83</v>
      </c>
      <c r="C6" s="31" t="n">
        <v>800</v>
      </c>
      <c r="D6" s="31" t="n">
        <v>920</v>
      </c>
      <c r="E6" s="34" t="n">
        <f aca="false">C6-D6</f>
        <v>-120</v>
      </c>
      <c r="F6" s="35" t="str">
        <f aca="false">IF(D6&lt;=C6,"✅ Im Budget","⚠️ Überschreitung")</f>
        <v>⚠️ Überschreitung</v>
      </c>
    </row>
    <row r="7" customFormat="false" ht="15" hidden="false" customHeight="false" outlineLevel="0" collapsed="false">
      <c r="B7" s="12" t="s">
        <v>84</v>
      </c>
      <c r="C7" s="31" t="n">
        <v>1200</v>
      </c>
      <c r="D7" s="31" t="n">
        <v>1200</v>
      </c>
      <c r="E7" s="32" t="n">
        <f aca="false">C7-D7</f>
        <v>0</v>
      </c>
      <c r="F7" s="33" t="str">
        <f aca="false">IF(D7&lt;=C7,"✅ Im Budget","⚠️ Überschreitung")</f>
        <v>✅ Im Budget</v>
      </c>
    </row>
    <row r="8" customFormat="false" ht="15" hidden="false" customHeight="false" outlineLevel="0" collapsed="false">
      <c r="B8" s="9" t="s">
        <v>52</v>
      </c>
      <c r="C8" s="31" t="n">
        <v>250</v>
      </c>
      <c r="D8" s="31" t="n">
        <v>265</v>
      </c>
      <c r="E8" s="34" t="n">
        <f aca="false">C8-D8</f>
        <v>-15</v>
      </c>
      <c r="F8" s="35" t="str">
        <f aca="false">IF(D8&lt;=C8,"✅ Im Budget","⚠️ Überschreitung")</f>
        <v>⚠️ Überschreitung</v>
      </c>
    </row>
    <row r="9" customFormat="false" ht="15" hidden="false" customHeight="false" outlineLevel="0" collapsed="false">
      <c r="B9" s="12" t="s">
        <v>85</v>
      </c>
      <c r="C9" s="31" t="n">
        <v>2250</v>
      </c>
      <c r="D9" s="31" t="n">
        <v>2100</v>
      </c>
      <c r="E9" s="32" t="n">
        <f aca="false">C9-D9</f>
        <v>150</v>
      </c>
      <c r="F9" s="33" t="str">
        <f aca="false">IF(D9&lt;=C9,"✅ Im Budget","⚠️ Überschreitung")</f>
        <v>✅ Im Budget</v>
      </c>
    </row>
    <row r="10" customFormat="false" ht="15" hidden="false" customHeight="false" outlineLevel="0" collapsed="false">
      <c r="B10" s="9" t="s">
        <v>86</v>
      </c>
      <c r="C10" s="31" t="n">
        <v>750</v>
      </c>
      <c r="D10" s="31" t="n">
        <v>790</v>
      </c>
      <c r="E10" s="34" t="n">
        <f aca="false">C10-D10</f>
        <v>-40</v>
      </c>
      <c r="F10" s="35" t="str">
        <f aca="false">IF(D10&lt;=C10,"✅ Im Budget","⚠️ Überschreitung")</f>
        <v>⚠️ Überschreitung</v>
      </c>
    </row>
    <row r="11" customFormat="false" ht="15" hidden="false" customHeight="false" outlineLevel="0" collapsed="false">
      <c r="B11" s="12" t="s">
        <v>62</v>
      </c>
      <c r="C11" s="31" t="n">
        <v>250</v>
      </c>
      <c r="D11" s="31" t="n">
        <v>210</v>
      </c>
      <c r="E11" s="32" t="n">
        <f aca="false">C11-D11</f>
        <v>40</v>
      </c>
      <c r="F11" s="33" t="str">
        <f aca="false">IF(D11&lt;=C11,"✅ Im Budget","⚠️ Überschreitung")</f>
        <v>✅ Im Budget</v>
      </c>
    </row>
    <row r="12" customFormat="false" ht="15" hidden="false" customHeight="false" outlineLevel="0" collapsed="false">
      <c r="B12" s="9" t="s">
        <v>87</v>
      </c>
      <c r="C12" s="31" t="n">
        <v>1000</v>
      </c>
      <c r="D12" s="31" t="n">
        <v>980</v>
      </c>
      <c r="E12" s="34" t="n">
        <f aca="false">C12-D12</f>
        <v>20</v>
      </c>
      <c r="F12" s="35" t="str">
        <f aca="false">IF(D12&lt;=C12,"✅ Im Budget","⚠️ Überschreitung")</f>
        <v>✅ Im Budget</v>
      </c>
    </row>
    <row r="13" customFormat="false" ht="15" hidden="false" customHeight="false" outlineLevel="0" collapsed="false">
      <c r="B13" s="12" t="s">
        <v>88</v>
      </c>
      <c r="C13" s="31" t="n">
        <v>400</v>
      </c>
      <c r="D13" s="31" t="n">
        <v>450</v>
      </c>
      <c r="E13" s="32" t="n">
        <f aca="false">C13-D13</f>
        <v>-50</v>
      </c>
      <c r="F13" s="33" t="str">
        <f aca="false">IF(D13&lt;=C13,"✅ Im Budget","⚠️ Überschreitung")</f>
        <v>⚠️ Überschreitung</v>
      </c>
    </row>
    <row r="14" customFormat="false" ht="15" hidden="false" customHeight="false" outlineLevel="0" collapsed="false">
      <c r="B14" s="9" t="s">
        <v>89</v>
      </c>
      <c r="C14" s="31" t="n">
        <v>500</v>
      </c>
      <c r="D14" s="31" t="n">
        <v>325</v>
      </c>
      <c r="E14" s="34" t="n">
        <f aca="false">C14-D14</f>
        <v>175</v>
      </c>
      <c r="F14" s="35" t="str">
        <f aca="false">IF(D14&lt;=C14,"✅ Im Budget","⚠️ Überschreitung")</f>
        <v>✅ Im Budget</v>
      </c>
    </row>
    <row r="15" customFormat="false" ht="30" hidden="false" customHeight="true" outlineLevel="0" collapsed="false">
      <c r="B15" s="36" t="s">
        <v>90</v>
      </c>
      <c r="C15" s="37" t="n">
        <f aca="false">SUM(C5:C14)</f>
        <v>8900</v>
      </c>
      <c r="D15" s="37" t="n">
        <f aca="false">SUM(D5:D14)</f>
        <v>8720</v>
      </c>
      <c r="E15" s="37" t="n">
        <f aca="false">SUM(E5:E14)</f>
        <v>180</v>
      </c>
      <c r="F15" s="38" t="str">
        <f aca="false">IF(D15&lt;=C15,"✅ Im Budget","⚠️ Überschreitung")</f>
        <v>✅ Im Budget</v>
      </c>
    </row>
    <row r="17" customFormat="false" ht="27.75" hidden="false" customHeight="true" outlineLevel="0" collapsed="false">
      <c r="B17" s="39" t="s">
        <v>91</v>
      </c>
      <c r="C17" s="39"/>
      <c r="D17" s="39"/>
      <c r="E17" s="39"/>
      <c r="F17" s="39"/>
    </row>
    <row r="18" customFormat="false" ht="25.5" hidden="false" customHeight="true" outlineLevel="0" collapsed="false">
      <c r="B18" s="40" t="s">
        <v>92</v>
      </c>
      <c r="C18" s="41" t="n">
        <f aca="false">C15</f>
        <v>8900</v>
      </c>
      <c r="D18" s="41"/>
      <c r="E18" s="41"/>
      <c r="F18" s="41"/>
    </row>
    <row r="19" customFormat="false" ht="25.5" hidden="false" customHeight="true" outlineLevel="0" collapsed="false">
      <c r="B19" s="40" t="s">
        <v>93</v>
      </c>
      <c r="C19" s="41" t="n">
        <f aca="false">D15</f>
        <v>8720</v>
      </c>
      <c r="D19" s="41"/>
      <c r="E19" s="41"/>
      <c r="F19" s="41"/>
    </row>
    <row r="20" customFormat="false" ht="25.5" hidden="false" customHeight="true" outlineLevel="0" collapsed="false">
      <c r="B20" s="40" t="s">
        <v>94</v>
      </c>
      <c r="C20" s="42" t="n">
        <f aca="false">D15/C15</f>
        <v>0.979775280898876</v>
      </c>
      <c r="D20" s="42"/>
      <c r="E20" s="42"/>
      <c r="F20" s="42"/>
    </row>
    <row r="21" customFormat="false" ht="25.5" hidden="false" customHeight="true" outlineLevel="0" collapsed="false">
      <c r="B21" s="40" t="s">
        <v>95</v>
      </c>
      <c r="C21" s="43" t="n">
        <f aca="false">E15</f>
        <v>180</v>
      </c>
      <c r="D21" s="43"/>
      <c r="E21" s="43"/>
      <c r="F21" s="43"/>
    </row>
  </sheetData>
  <mergeCells count="6">
    <mergeCell ref="B2:F2"/>
    <mergeCell ref="B17:F17"/>
    <mergeCell ref="C18:F18"/>
    <mergeCell ref="C19:F19"/>
    <mergeCell ref="C20:F20"/>
    <mergeCell ref="C21:F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"/>
    <col collapsed="false" customWidth="true" hidden="false" outlineLevel="0" max="3" min="3" style="0" width="30"/>
    <col collapsed="false" customWidth="true" hidden="false" outlineLevel="0" max="7" min="4" style="0" width="20"/>
    <col collapsed="false" customWidth="true" hidden="false" outlineLevel="0" max="8" min="8" style="0" width="3"/>
  </cols>
  <sheetData>
    <row r="1" customFormat="false" ht="7.5" hidden="false" customHeight="true" outlineLevel="0" collapsed="false"/>
    <row r="2" customFormat="false" ht="49.5" hidden="false" customHeight="true" outlineLevel="0" collapsed="false">
      <c r="B2" s="1" t="s">
        <v>96</v>
      </c>
      <c r="C2" s="1"/>
      <c r="D2" s="1"/>
      <c r="E2" s="1"/>
      <c r="F2" s="1"/>
      <c r="G2" s="1"/>
    </row>
    <row r="3" customFormat="false" ht="9.75" hidden="false" customHeight="true" outlineLevel="0" collapsed="false"/>
    <row r="4" customFormat="false" ht="33.75" hidden="false" customHeight="true" outlineLevel="0" collapsed="false">
      <c r="B4" s="44" t="s">
        <v>97</v>
      </c>
      <c r="C4" s="44" t="s">
        <v>98</v>
      </c>
      <c r="D4" s="44" t="s">
        <v>99</v>
      </c>
      <c r="E4" s="44" t="s">
        <v>100</v>
      </c>
      <c r="F4" s="44" t="s">
        <v>82</v>
      </c>
      <c r="G4" s="44" t="s">
        <v>101</v>
      </c>
    </row>
    <row r="5" customFormat="false" ht="24" hidden="false" customHeight="true" outlineLevel="0" collapsed="false">
      <c r="B5" s="45" t="s">
        <v>102</v>
      </c>
      <c r="C5" s="46" t="s">
        <v>103</v>
      </c>
      <c r="D5" s="45" t="s">
        <v>104</v>
      </c>
      <c r="E5" s="45" t="s">
        <v>105</v>
      </c>
      <c r="F5" s="46" t="s">
        <v>106</v>
      </c>
      <c r="G5" s="46" t="s">
        <v>107</v>
      </c>
    </row>
    <row r="6" customFormat="false" ht="24" hidden="false" customHeight="true" outlineLevel="0" collapsed="false">
      <c r="B6" s="45" t="s">
        <v>102</v>
      </c>
      <c r="C6" s="46" t="s">
        <v>108</v>
      </c>
      <c r="D6" s="45" t="s">
        <v>109</v>
      </c>
      <c r="E6" s="45" t="s">
        <v>105</v>
      </c>
      <c r="F6" s="46" t="s">
        <v>106</v>
      </c>
      <c r="G6" s="46" t="s">
        <v>107</v>
      </c>
    </row>
    <row r="7" customFormat="false" ht="24" hidden="false" customHeight="true" outlineLevel="0" collapsed="false">
      <c r="B7" s="45" t="s">
        <v>102</v>
      </c>
      <c r="C7" s="46" t="s">
        <v>110</v>
      </c>
      <c r="D7" s="45" t="s">
        <v>111</v>
      </c>
      <c r="E7" s="45" t="s">
        <v>105</v>
      </c>
      <c r="F7" s="46" t="s">
        <v>106</v>
      </c>
      <c r="G7" s="46" t="s">
        <v>112</v>
      </c>
    </row>
    <row r="8" customFormat="false" ht="24" hidden="false" customHeight="true" outlineLevel="0" collapsed="false">
      <c r="B8" s="47" t="s">
        <v>113</v>
      </c>
      <c r="C8" s="48" t="s">
        <v>114</v>
      </c>
      <c r="D8" s="47" t="s">
        <v>115</v>
      </c>
      <c r="E8" s="47" t="s">
        <v>116</v>
      </c>
      <c r="F8" s="48" t="s">
        <v>106</v>
      </c>
      <c r="G8" s="48" t="s">
        <v>107</v>
      </c>
    </row>
    <row r="9" customFormat="false" ht="24" hidden="false" customHeight="true" outlineLevel="0" collapsed="false">
      <c r="B9" s="47" t="s">
        <v>113</v>
      </c>
      <c r="C9" s="48" t="s">
        <v>117</v>
      </c>
      <c r="D9" s="47" t="s">
        <v>118</v>
      </c>
      <c r="E9" s="47" t="s">
        <v>119</v>
      </c>
      <c r="F9" s="48" t="s">
        <v>120</v>
      </c>
      <c r="G9" s="48" t="s">
        <v>107</v>
      </c>
    </row>
    <row r="10" customFormat="false" ht="24" hidden="false" customHeight="true" outlineLevel="0" collapsed="false">
      <c r="B10" s="47" t="s">
        <v>113</v>
      </c>
      <c r="C10" s="48" t="s">
        <v>121</v>
      </c>
      <c r="D10" s="47" t="s">
        <v>122</v>
      </c>
      <c r="E10" s="47" t="s">
        <v>123</v>
      </c>
      <c r="F10" s="48" t="s">
        <v>124</v>
      </c>
      <c r="G10" s="48" t="s">
        <v>107</v>
      </c>
    </row>
    <row r="11" customFormat="false" ht="24" hidden="false" customHeight="true" outlineLevel="0" collapsed="false">
      <c r="B11" s="49" t="s">
        <v>125</v>
      </c>
      <c r="C11" s="50" t="s">
        <v>126</v>
      </c>
      <c r="D11" s="49" t="s">
        <v>127</v>
      </c>
      <c r="E11" s="49" t="s">
        <v>105</v>
      </c>
      <c r="F11" s="50" t="s">
        <v>120</v>
      </c>
      <c r="G11" s="50" t="s">
        <v>107</v>
      </c>
    </row>
    <row r="12" customFormat="false" ht="24" hidden="false" customHeight="true" outlineLevel="0" collapsed="false">
      <c r="B12" s="49" t="s">
        <v>125</v>
      </c>
      <c r="C12" s="50" t="s">
        <v>128</v>
      </c>
      <c r="D12" s="49" t="s">
        <v>129</v>
      </c>
      <c r="E12" s="49" t="s">
        <v>119</v>
      </c>
      <c r="F12" s="50" t="s">
        <v>124</v>
      </c>
      <c r="G12" s="50" t="s">
        <v>112</v>
      </c>
    </row>
    <row r="13" customFormat="false" ht="24" hidden="false" customHeight="true" outlineLevel="0" collapsed="false">
      <c r="B13" s="49" t="s">
        <v>125</v>
      </c>
      <c r="C13" s="50" t="s">
        <v>130</v>
      </c>
      <c r="D13" s="49" t="s">
        <v>131</v>
      </c>
      <c r="E13" s="49" t="s">
        <v>132</v>
      </c>
      <c r="F13" s="50" t="s">
        <v>124</v>
      </c>
      <c r="G13" s="50" t="s">
        <v>112</v>
      </c>
    </row>
    <row r="14" customFormat="false" ht="24" hidden="false" customHeight="true" outlineLevel="0" collapsed="false">
      <c r="B14" s="49" t="s">
        <v>125</v>
      </c>
      <c r="C14" s="50" t="s">
        <v>133</v>
      </c>
      <c r="D14" s="49" t="s">
        <v>134</v>
      </c>
      <c r="E14" s="49" t="s">
        <v>105</v>
      </c>
      <c r="F14" s="50" t="s">
        <v>124</v>
      </c>
      <c r="G14" s="50" t="s">
        <v>107</v>
      </c>
    </row>
    <row r="15" customFormat="false" ht="24" hidden="false" customHeight="true" outlineLevel="0" collapsed="false">
      <c r="B15" s="49" t="s">
        <v>125</v>
      </c>
      <c r="C15" s="50" t="s">
        <v>135</v>
      </c>
      <c r="D15" s="49" t="s">
        <v>136</v>
      </c>
      <c r="E15" s="49" t="s">
        <v>116</v>
      </c>
      <c r="F15" s="50" t="s">
        <v>124</v>
      </c>
      <c r="G15" s="50" t="s">
        <v>112</v>
      </c>
    </row>
    <row r="16" customFormat="false" ht="24" hidden="false" customHeight="true" outlineLevel="0" collapsed="false">
      <c r="B16" s="51" t="s">
        <v>137</v>
      </c>
      <c r="C16" s="52" t="s">
        <v>138</v>
      </c>
      <c r="D16" s="51" t="s">
        <v>127</v>
      </c>
      <c r="E16" s="51" t="s">
        <v>139</v>
      </c>
      <c r="F16" s="52" t="s">
        <v>106</v>
      </c>
      <c r="G16" s="52" t="s">
        <v>107</v>
      </c>
    </row>
    <row r="17" customFormat="false" ht="24" hidden="false" customHeight="true" outlineLevel="0" collapsed="false">
      <c r="B17" s="51" t="s">
        <v>137</v>
      </c>
      <c r="C17" s="52" t="s">
        <v>140</v>
      </c>
      <c r="D17" s="51" t="s">
        <v>131</v>
      </c>
      <c r="E17" s="51" t="s">
        <v>139</v>
      </c>
      <c r="F17" s="52" t="s">
        <v>120</v>
      </c>
      <c r="G17" s="52" t="s">
        <v>107</v>
      </c>
    </row>
    <row r="18" customFormat="false" ht="24" hidden="false" customHeight="true" outlineLevel="0" collapsed="false">
      <c r="B18" s="51" t="s">
        <v>137</v>
      </c>
      <c r="C18" s="52" t="s">
        <v>141</v>
      </c>
      <c r="D18" s="51" t="s">
        <v>134</v>
      </c>
      <c r="E18" s="51" t="s">
        <v>139</v>
      </c>
      <c r="F18" s="52" t="s">
        <v>124</v>
      </c>
      <c r="G18" s="52" t="s">
        <v>112</v>
      </c>
    </row>
    <row r="19" customFormat="false" ht="24" hidden="false" customHeight="true" outlineLevel="0" collapsed="false">
      <c r="B19" s="51" t="s">
        <v>137</v>
      </c>
      <c r="C19" s="52" t="s">
        <v>142</v>
      </c>
      <c r="D19" s="51" t="s">
        <v>143</v>
      </c>
      <c r="E19" s="51" t="s">
        <v>139</v>
      </c>
      <c r="F19" s="52" t="s">
        <v>124</v>
      </c>
      <c r="G19" s="52" t="s">
        <v>144</v>
      </c>
    </row>
    <row r="20" customFormat="false" ht="24" hidden="false" customHeight="true" outlineLevel="0" collapsed="false">
      <c r="B20" s="53" t="s">
        <v>145</v>
      </c>
      <c r="C20" s="54" t="s">
        <v>146</v>
      </c>
      <c r="D20" s="53" t="s">
        <v>147</v>
      </c>
      <c r="E20" s="53" t="s">
        <v>105</v>
      </c>
      <c r="F20" s="54" t="s">
        <v>124</v>
      </c>
      <c r="G20" s="54" t="s">
        <v>107</v>
      </c>
    </row>
    <row r="21" customFormat="false" ht="24" hidden="false" customHeight="true" outlineLevel="0" collapsed="false">
      <c r="B21" s="53" t="s">
        <v>145</v>
      </c>
      <c r="C21" s="54" t="s">
        <v>148</v>
      </c>
      <c r="D21" s="53" t="s">
        <v>149</v>
      </c>
      <c r="E21" s="53" t="s">
        <v>132</v>
      </c>
      <c r="F21" s="54" t="s">
        <v>124</v>
      </c>
      <c r="G21" s="54" t="s">
        <v>107</v>
      </c>
    </row>
    <row r="22" customFormat="false" ht="24" hidden="false" customHeight="true" outlineLevel="0" collapsed="false">
      <c r="B22" s="53" t="s">
        <v>145</v>
      </c>
      <c r="C22" s="54" t="s">
        <v>150</v>
      </c>
      <c r="D22" s="53" t="s">
        <v>151</v>
      </c>
      <c r="E22" s="53" t="s">
        <v>152</v>
      </c>
      <c r="F22" s="54" t="s">
        <v>124</v>
      </c>
      <c r="G22" s="54" t="s">
        <v>107</v>
      </c>
    </row>
    <row r="23" customFormat="false" ht="24" hidden="false" customHeight="true" outlineLevel="0" collapsed="false">
      <c r="B23" s="55" t="s">
        <v>153</v>
      </c>
      <c r="C23" s="56" t="s">
        <v>154</v>
      </c>
      <c r="D23" s="55" t="s">
        <v>155</v>
      </c>
      <c r="E23" s="55" t="s">
        <v>139</v>
      </c>
      <c r="F23" s="56" t="s">
        <v>124</v>
      </c>
      <c r="G23" s="56" t="s">
        <v>112</v>
      </c>
    </row>
    <row r="24" customFormat="false" ht="24" hidden="false" customHeight="true" outlineLevel="0" collapsed="false">
      <c r="B24" s="55" t="s">
        <v>153</v>
      </c>
      <c r="C24" s="56" t="s">
        <v>156</v>
      </c>
      <c r="D24" s="55" t="s">
        <v>157</v>
      </c>
      <c r="E24" s="55" t="s">
        <v>116</v>
      </c>
      <c r="F24" s="56" t="s">
        <v>124</v>
      </c>
      <c r="G24" s="56" t="s">
        <v>107</v>
      </c>
    </row>
    <row r="25" customFormat="false" ht="24" hidden="false" customHeight="true" outlineLevel="0" collapsed="false">
      <c r="B25" s="55" t="s">
        <v>153</v>
      </c>
      <c r="C25" s="56" t="s">
        <v>158</v>
      </c>
      <c r="D25" s="55" t="s">
        <v>159</v>
      </c>
      <c r="E25" s="55" t="s">
        <v>105</v>
      </c>
      <c r="F25" s="56" t="s">
        <v>124</v>
      </c>
      <c r="G25" s="56" t="s">
        <v>144</v>
      </c>
    </row>
    <row r="27" customFormat="false" ht="24" hidden="false" customHeight="true" outlineLevel="0" collapsed="false">
      <c r="B27" s="57" t="s">
        <v>160</v>
      </c>
      <c r="C27" s="57"/>
      <c r="D27" s="57"/>
      <c r="E27" s="57"/>
      <c r="F27" s="57"/>
      <c r="G27" s="57"/>
    </row>
    <row r="28" customFormat="false" ht="19.5" hidden="false" customHeight="true" outlineLevel="0" collapsed="false">
      <c r="B28" s="58" t="s">
        <v>102</v>
      </c>
    </row>
    <row r="29" customFormat="false" ht="19.5" hidden="false" customHeight="true" outlineLevel="0" collapsed="false">
      <c r="B29" s="59" t="s">
        <v>113</v>
      </c>
    </row>
    <row r="30" customFormat="false" ht="19.5" hidden="false" customHeight="true" outlineLevel="0" collapsed="false">
      <c r="B30" s="60" t="s">
        <v>125</v>
      </c>
    </row>
    <row r="31" customFormat="false" ht="19.5" hidden="false" customHeight="true" outlineLevel="0" collapsed="false">
      <c r="B31" s="61" t="s">
        <v>137</v>
      </c>
    </row>
    <row r="32" customFormat="false" ht="19.5" hidden="false" customHeight="true" outlineLevel="0" collapsed="false">
      <c r="B32" s="62" t="s">
        <v>145</v>
      </c>
    </row>
    <row r="33" customFormat="false" ht="19.5" hidden="false" customHeight="true" outlineLevel="0" collapsed="false">
      <c r="B33" s="63" t="s">
        <v>153</v>
      </c>
    </row>
  </sheetData>
  <mergeCells count="2">
    <mergeCell ref="B2:G2"/>
    <mergeCell ref="B27:G27"/>
  </mergeCells>
  <dataValidations count="1">
    <dataValidation allowBlank="true" errorStyle="stop" operator="between" showDropDown="false" showErrorMessage="false" showInputMessage="false" sqref="F5:F25" type="list">
      <formula1>"✅ Erledigt,🔄 In Arbeit,⏳ Offen,❌ Abgebrochen"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3" min="2" style="0" width="22"/>
    <col collapsed="false" customWidth="true" hidden="false" outlineLevel="0" max="4" min="4" style="0" width="20"/>
    <col collapsed="false" customWidth="true" hidden="false" outlineLevel="0" max="5" min="5" style="0" width="24"/>
    <col collapsed="false" customWidth="true" hidden="false" outlineLevel="0" max="7" min="6" style="0" width="18"/>
    <col collapsed="false" customWidth="true" hidden="false" outlineLevel="0" max="8" min="8" style="0" width="3"/>
  </cols>
  <sheetData>
    <row r="1" customFormat="false" ht="7.5" hidden="false" customHeight="true" outlineLevel="0" collapsed="false"/>
    <row r="2" customFormat="false" ht="49.5" hidden="false" customHeight="true" outlineLevel="0" collapsed="false">
      <c r="B2" s="1" t="s">
        <v>161</v>
      </c>
      <c r="C2" s="1"/>
      <c r="D2" s="1"/>
      <c r="E2" s="1"/>
      <c r="F2" s="1"/>
      <c r="G2" s="1"/>
    </row>
    <row r="3" customFormat="false" ht="9.75" hidden="false" customHeight="true" outlineLevel="0" collapsed="false"/>
    <row r="4" customFormat="false" ht="33.75" hidden="false" customHeight="true" outlineLevel="0" collapsed="false">
      <c r="B4" s="44" t="s">
        <v>56</v>
      </c>
      <c r="C4" s="44" t="s">
        <v>162</v>
      </c>
      <c r="D4" s="44" t="s">
        <v>163</v>
      </c>
      <c r="E4" s="44" t="s">
        <v>164</v>
      </c>
      <c r="F4" s="44" t="s">
        <v>165</v>
      </c>
      <c r="G4" s="44" t="s">
        <v>166</v>
      </c>
    </row>
    <row r="5" customFormat="false" ht="24" hidden="false" customHeight="true" outlineLevel="0" collapsed="false">
      <c r="B5" s="64" t="s">
        <v>167</v>
      </c>
      <c r="C5" s="65" t="s">
        <v>168</v>
      </c>
      <c r="D5" s="65" t="s">
        <v>169</v>
      </c>
      <c r="E5" s="65" t="s">
        <v>170</v>
      </c>
      <c r="F5" s="65" t="s">
        <v>171</v>
      </c>
      <c r="G5" s="66" t="n">
        <v>1500</v>
      </c>
    </row>
    <row r="6" customFormat="false" ht="24" hidden="false" customHeight="true" outlineLevel="0" collapsed="false">
      <c r="B6" s="67" t="s">
        <v>167</v>
      </c>
      <c r="C6" s="68" t="s">
        <v>172</v>
      </c>
      <c r="D6" s="68" t="s">
        <v>173</v>
      </c>
      <c r="E6" s="68" t="s">
        <v>174</v>
      </c>
      <c r="F6" s="68" t="s">
        <v>175</v>
      </c>
      <c r="G6" s="69" t="n">
        <v>1800</v>
      </c>
    </row>
    <row r="7" customFormat="false" ht="24" hidden="false" customHeight="true" outlineLevel="0" collapsed="false">
      <c r="B7" s="64" t="s">
        <v>176</v>
      </c>
      <c r="C7" s="65" t="s">
        <v>177</v>
      </c>
      <c r="D7" s="65" t="s">
        <v>178</v>
      </c>
      <c r="E7" s="65" t="s">
        <v>179</v>
      </c>
      <c r="F7" s="65" t="s">
        <v>180</v>
      </c>
      <c r="G7" s="66" t="n">
        <v>45</v>
      </c>
    </row>
    <row r="8" customFormat="false" ht="24" hidden="false" customHeight="true" outlineLevel="0" collapsed="false">
      <c r="B8" s="67" t="s">
        <v>176</v>
      </c>
      <c r="C8" s="68" t="s">
        <v>181</v>
      </c>
      <c r="D8" s="68" t="s">
        <v>182</v>
      </c>
      <c r="E8" s="68" t="s">
        <v>183</v>
      </c>
      <c r="F8" s="68" t="s">
        <v>184</v>
      </c>
      <c r="G8" s="69" t="n">
        <v>52</v>
      </c>
    </row>
    <row r="9" customFormat="false" ht="24" hidden="false" customHeight="true" outlineLevel="0" collapsed="false">
      <c r="B9" s="64" t="s">
        <v>185</v>
      </c>
      <c r="C9" s="65" t="s">
        <v>186</v>
      </c>
      <c r="D9" s="65" t="s">
        <v>187</v>
      </c>
      <c r="E9" s="65" t="s">
        <v>188</v>
      </c>
      <c r="F9" s="65" t="s">
        <v>189</v>
      </c>
      <c r="G9" s="66" t="n">
        <v>800</v>
      </c>
    </row>
    <row r="10" customFormat="false" ht="24" hidden="false" customHeight="true" outlineLevel="0" collapsed="false">
      <c r="B10" s="67" t="s">
        <v>190</v>
      </c>
      <c r="C10" s="68" t="s">
        <v>191</v>
      </c>
      <c r="D10" s="68" t="s">
        <v>192</v>
      </c>
      <c r="E10" s="68" t="s">
        <v>193</v>
      </c>
      <c r="F10" s="68" t="s">
        <v>194</v>
      </c>
      <c r="G10" s="69" t="n">
        <v>600</v>
      </c>
    </row>
    <row r="11" customFormat="false" ht="24" hidden="false" customHeight="true" outlineLevel="0" collapsed="false">
      <c r="B11" s="64" t="s">
        <v>190</v>
      </c>
      <c r="C11" s="65" t="s">
        <v>195</v>
      </c>
      <c r="D11" s="65" t="s">
        <v>196</v>
      </c>
      <c r="E11" s="65" t="s">
        <v>197</v>
      </c>
      <c r="F11" s="65" t="s">
        <v>198</v>
      </c>
      <c r="G11" s="66" t="n">
        <v>600</v>
      </c>
    </row>
    <row r="12" customFormat="false" ht="24" hidden="false" customHeight="true" outlineLevel="0" collapsed="false">
      <c r="B12" s="67" t="s">
        <v>199</v>
      </c>
      <c r="C12" s="68" t="s">
        <v>200</v>
      </c>
      <c r="D12" s="68" t="s">
        <v>201</v>
      </c>
      <c r="E12" s="68" t="s">
        <v>202</v>
      </c>
      <c r="F12" s="68" t="s">
        <v>203</v>
      </c>
      <c r="G12" s="69" t="n">
        <v>450</v>
      </c>
    </row>
    <row r="13" customFormat="false" ht="24" hidden="false" customHeight="true" outlineLevel="0" collapsed="false">
      <c r="B13" s="64" t="s">
        <v>52</v>
      </c>
      <c r="C13" s="65" t="s">
        <v>204</v>
      </c>
      <c r="D13" s="65" t="s">
        <v>205</v>
      </c>
      <c r="E13" s="65" t="s">
        <v>206</v>
      </c>
      <c r="F13" s="65" t="s">
        <v>207</v>
      </c>
      <c r="G13" s="66" t="n">
        <v>250</v>
      </c>
    </row>
    <row r="14" customFormat="false" ht="24" hidden="false" customHeight="true" outlineLevel="0" collapsed="false">
      <c r="B14" s="67" t="s">
        <v>208</v>
      </c>
      <c r="C14" s="68" t="s">
        <v>209</v>
      </c>
      <c r="D14" s="68" t="s">
        <v>210</v>
      </c>
      <c r="E14" s="68" t="s">
        <v>211</v>
      </c>
      <c r="F14" s="68" t="s">
        <v>212</v>
      </c>
      <c r="G14" s="69" t="n">
        <v>150</v>
      </c>
    </row>
    <row r="15" customFormat="false" ht="24" hidden="false" customHeight="true" outlineLevel="0" collapsed="false">
      <c r="B15" s="64" t="s">
        <v>213</v>
      </c>
      <c r="C15" s="65" t="s">
        <v>214</v>
      </c>
      <c r="D15" s="65" t="s">
        <v>192</v>
      </c>
      <c r="E15" s="65" t="s">
        <v>215</v>
      </c>
      <c r="F15" s="65" t="s">
        <v>216</v>
      </c>
      <c r="G15" s="66" t="n">
        <v>400</v>
      </c>
    </row>
    <row r="16" customFormat="false" ht="30" hidden="false" customHeight="true" outlineLevel="0" collapsed="false">
      <c r="B16" s="70" t="s">
        <v>217</v>
      </c>
      <c r="C16" s="70"/>
      <c r="D16" s="70"/>
      <c r="E16" s="70"/>
      <c r="F16" s="70"/>
      <c r="G16" s="71" t="n">
        <f aca="false">SUM(G5:G15)</f>
        <v>6647</v>
      </c>
    </row>
  </sheetData>
  <mergeCells count="2">
    <mergeCell ref="B2:G2"/>
    <mergeCell ref="B16:F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"/>
    <col collapsed="false" customWidth="true" hidden="false" outlineLevel="0" max="3" min="3" style="0" width="40"/>
    <col collapsed="false" customWidth="true" hidden="false" outlineLevel="0" max="4" min="4" style="0" width="20"/>
    <col collapsed="false" customWidth="true" hidden="false" outlineLevel="0" max="5" min="5" style="0" width="18"/>
    <col collapsed="false" customWidth="true" hidden="false" outlineLevel="0" max="6" min="6" style="0" width="3"/>
  </cols>
  <sheetData>
    <row r="1" customFormat="false" ht="7.5" hidden="false" customHeight="true" outlineLevel="0" collapsed="false"/>
    <row r="2" customFormat="false" ht="49.5" hidden="false" customHeight="true" outlineLevel="0" collapsed="false">
      <c r="B2" s="1" t="s">
        <v>218</v>
      </c>
      <c r="C2" s="1"/>
      <c r="D2" s="1"/>
      <c r="E2" s="1"/>
    </row>
    <row r="3" customFormat="false" ht="9.75" hidden="false" customHeight="true" outlineLevel="0" collapsed="false"/>
    <row r="4" customFormat="false" ht="30" hidden="false" customHeight="true" outlineLevel="0" collapsed="false">
      <c r="B4" s="8" t="s">
        <v>219</v>
      </c>
      <c r="C4" s="8" t="s">
        <v>220</v>
      </c>
      <c r="D4" s="8" t="s">
        <v>56</v>
      </c>
      <c r="E4" s="8" t="s">
        <v>82</v>
      </c>
    </row>
    <row r="5" customFormat="false" ht="21.75" hidden="false" customHeight="true" outlineLevel="0" collapsed="false">
      <c r="B5" s="72" t="s">
        <v>221</v>
      </c>
      <c r="C5" s="73" t="s">
        <v>222</v>
      </c>
      <c r="D5" s="74" t="s">
        <v>223</v>
      </c>
      <c r="E5" s="75" t="s">
        <v>106</v>
      </c>
    </row>
    <row r="6" customFormat="false" ht="21.75" hidden="false" customHeight="true" outlineLevel="0" collapsed="false">
      <c r="B6" s="72" t="s">
        <v>221</v>
      </c>
      <c r="C6" s="73" t="s">
        <v>224</v>
      </c>
      <c r="D6" s="74" t="s">
        <v>223</v>
      </c>
      <c r="E6" s="75" t="s">
        <v>106</v>
      </c>
    </row>
    <row r="7" customFormat="false" ht="21.75" hidden="false" customHeight="true" outlineLevel="0" collapsed="false">
      <c r="B7" s="72" t="s">
        <v>221</v>
      </c>
      <c r="C7" s="73" t="s">
        <v>225</v>
      </c>
      <c r="D7" s="74" t="s">
        <v>223</v>
      </c>
      <c r="E7" s="75" t="s">
        <v>106</v>
      </c>
    </row>
    <row r="8" customFormat="false" ht="21.75" hidden="false" customHeight="true" outlineLevel="0" collapsed="false">
      <c r="B8" s="72" t="s">
        <v>226</v>
      </c>
      <c r="C8" s="73" t="s">
        <v>227</v>
      </c>
      <c r="D8" s="74" t="s">
        <v>223</v>
      </c>
      <c r="E8" s="75" t="s">
        <v>120</v>
      </c>
    </row>
    <row r="9" customFormat="false" ht="21.75" hidden="false" customHeight="true" outlineLevel="0" collapsed="false">
      <c r="B9" s="72" t="s">
        <v>226</v>
      </c>
      <c r="C9" s="73" t="s">
        <v>228</v>
      </c>
      <c r="D9" s="74" t="s">
        <v>223</v>
      </c>
      <c r="E9" s="75" t="s">
        <v>120</v>
      </c>
    </row>
    <row r="10" customFormat="false" ht="21.75" hidden="false" customHeight="true" outlineLevel="0" collapsed="false">
      <c r="B10" s="76" t="s">
        <v>221</v>
      </c>
      <c r="C10" s="17" t="s">
        <v>229</v>
      </c>
      <c r="D10" s="77" t="s">
        <v>230</v>
      </c>
      <c r="E10" s="78" t="s">
        <v>106</v>
      </c>
    </row>
    <row r="11" customFormat="false" ht="21.75" hidden="false" customHeight="true" outlineLevel="0" collapsed="false">
      <c r="B11" s="76" t="s">
        <v>226</v>
      </c>
      <c r="C11" s="17" t="s">
        <v>231</v>
      </c>
      <c r="D11" s="77" t="s">
        <v>230</v>
      </c>
      <c r="E11" s="78" t="s">
        <v>120</v>
      </c>
    </row>
    <row r="12" customFormat="false" ht="21.75" hidden="false" customHeight="true" outlineLevel="0" collapsed="false">
      <c r="B12" s="76" t="s">
        <v>226</v>
      </c>
      <c r="C12" s="17" t="s">
        <v>232</v>
      </c>
      <c r="D12" s="77" t="s">
        <v>230</v>
      </c>
      <c r="E12" s="78" t="s">
        <v>124</v>
      </c>
    </row>
    <row r="13" customFormat="false" ht="21.75" hidden="false" customHeight="true" outlineLevel="0" collapsed="false">
      <c r="B13" s="76" t="s">
        <v>226</v>
      </c>
      <c r="C13" s="17" t="s">
        <v>233</v>
      </c>
      <c r="D13" s="77" t="s">
        <v>230</v>
      </c>
      <c r="E13" s="78" t="s">
        <v>124</v>
      </c>
    </row>
    <row r="14" customFormat="false" ht="21.75" hidden="false" customHeight="true" outlineLevel="0" collapsed="false">
      <c r="B14" s="76" t="s">
        <v>226</v>
      </c>
      <c r="C14" s="17" t="s">
        <v>234</v>
      </c>
      <c r="D14" s="77" t="s">
        <v>230</v>
      </c>
      <c r="E14" s="78" t="s">
        <v>124</v>
      </c>
    </row>
    <row r="15" customFormat="false" ht="21.75" hidden="false" customHeight="true" outlineLevel="0" collapsed="false">
      <c r="B15" s="76" t="s">
        <v>226</v>
      </c>
      <c r="C15" s="17" t="s">
        <v>235</v>
      </c>
      <c r="D15" s="77" t="s">
        <v>230</v>
      </c>
      <c r="E15" s="78" t="s">
        <v>124</v>
      </c>
    </row>
    <row r="16" customFormat="false" ht="21.75" hidden="false" customHeight="true" outlineLevel="0" collapsed="false">
      <c r="B16" s="79" t="s">
        <v>226</v>
      </c>
      <c r="C16" s="80" t="s">
        <v>236</v>
      </c>
      <c r="D16" s="81" t="s">
        <v>237</v>
      </c>
      <c r="E16" s="82" t="s">
        <v>124</v>
      </c>
    </row>
    <row r="17" customFormat="false" ht="21.75" hidden="false" customHeight="true" outlineLevel="0" collapsed="false">
      <c r="B17" s="79" t="s">
        <v>226</v>
      </c>
      <c r="C17" s="80" t="s">
        <v>238</v>
      </c>
      <c r="D17" s="81" t="s">
        <v>237</v>
      </c>
      <c r="E17" s="82" t="s">
        <v>124</v>
      </c>
    </row>
    <row r="18" customFormat="false" ht="21.75" hidden="false" customHeight="true" outlineLevel="0" collapsed="false">
      <c r="B18" s="79" t="s">
        <v>226</v>
      </c>
      <c r="C18" s="80" t="s">
        <v>128</v>
      </c>
      <c r="D18" s="81" t="s">
        <v>237</v>
      </c>
      <c r="E18" s="82" t="s">
        <v>124</v>
      </c>
    </row>
    <row r="19" customFormat="false" ht="21.75" hidden="false" customHeight="true" outlineLevel="0" collapsed="false">
      <c r="B19" s="79" t="s">
        <v>226</v>
      </c>
      <c r="C19" s="80" t="s">
        <v>239</v>
      </c>
      <c r="D19" s="81" t="s">
        <v>237</v>
      </c>
      <c r="E19" s="82" t="s">
        <v>124</v>
      </c>
    </row>
    <row r="20" customFormat="false" ht="21.75" hidden="false" customHeight="true" outlineLevel="0" collapsed="false">
      <c r="B20" s="79" t="s">
        <v>226</v>
      </c>
      <c r="C20" s="80" t="s">
        <v>240</v>
      </c>
      <c r="D20" s="81" t="s">
        <v>237</v>
      </c>
      <c r="E20" s="82" t="s">
        <v>124</v>
      </c>
    </row>
    <row r="21" customFormat="false" ht="21.75" hidden="false" customHeight="true" outlineLevel="0" collapsed="false">
      <c r="B21" s="79" t="s">
        <v>226</v>
      </c>
      <c r="C21" s="80" t="s">
        <v>241</v>
      </c>
      <c r="D21" s="81" t="s">
        <v>237</v>
      </c>
      <c r="E21" s="82" t="s">
        <v>124</v>
      </c>
    </row>
    <row r="22" customFormat="false" ht="21.75" hidden="false" customHeight="true" outlineLevel="0" collapsed="false">
      <c r="B22" s="83" t="s">
        <v>221</v>
      </c>
      <c r="C22" s="84" t="s">
        <v>138</v>
      </c>
      <c r="D22" s="85" t="s">
        <v>137</v>
      </c>
      <c r="E22" s="86" t="s">
        <v>106</v>
      </c>
    </row>
    <row r="23" customFormat="false" ht="21.75" hidden="false" customHeight="true" outlineLevel="0" collapsed="false">
      <c r="B23" s="83" t="s">
        <v>226</v>
      </c>
      <c r="C23" s="84" t="s">
        <v>242</v>
      </c>
      <c r="D23" s="85" t="s">
        <v>137</v>
      </c>
      <c r="E23" s="86" t="s">
        <v>120</v>
      </c>
    </row>
    <row r="24" customFormat="false" ht="21.75" hidden="false" customHeight="true" outlineLevel="0" collapsed="false">
      <c r="B24" s="83" t="s">
        <v>226</v>
      </c>
      <c r="C24" s="84" t="s">
        <v>243</v>
      </c>
      <c r="D24" s="85" t="s">
        <v>137</v>
      </c>
      <c r="E24" s="86" t="s">
        <v>124</v>
      </c>
    </row>
    <row r="25" customFormat="false" ht="21.75" hidden="false" customHeight="true" outlineLevel="0" collapsed="false">
      <c r="B25" s="83" t="s">
        <v>226</v>
      </c>
      <c r="C25" s="84" t="s">
        <v>244</v>
      </c>
      <c r="D25" s="85" t="s">
        <v>137</v>
      </c>
      <c r="E25" s="86" t="s">
        <v>124</v>
      </c>
    </row>
    <row r="26" customFormat="false" ht="21.75" hidden="false" customHeight="true" outlineLevel="0" collapsed="false">
      <c r="B26" s="83" t="s">
        <v>226</v>
      </c>
      <c r="C26" s="84" t="s">
        <v>245</v>
      </c>
      <c r="D26" s="85" t="s">
        <v>137</v>
      </c>
      <c r="E26" s="86" t="s">
        <v>124</v>
      </c>
    </row>
    <row r="27" customFormat="false" ht="21.75" hidden="false" customHeight="true" outlineLevel="0" collapsed="false">
      <c r="B27" s="87" t="s">
        <v>226</v>
      </c>
      <c r="C27" s="88" t="s">
        <v>246</v>
      </c>
      <c r="D27" s="89" t="s">
        <v>145</v>
      </c>
      <c r="E27" s="90" t="s">
        <v>124</v>
      </c>
    </row>
    <row r="28" customFormat="false" ht="21.75" hidden="false" customHeight="true" outlineLevel="0" collapsed="false">
      <c r="B28" s="87" t="s">
        <v>226</v>
      </c>
      <c r="C28" s="88" t="s">
        <v>247</v>
      </c>
      <c r="D28" s="89" t="s">
        <v>145</v>
      </c>
      <c r="E28" s="90" t="s">
        <v>124</v>
      </c>
    </row>
    <row r="29" customFormat="false" ht="21.75" hidden="false" customHeight="true" outlineLevel="0" collapsed="false">
      <c r="B29" s="87" t="s">
        <v>226</v>
      </c>
      <c r="C29" s="88" t="s">
        <v>248</v>
      </c>
      <c r="D29" s="89" t="s">
        <v>145</v>
      </c>
      <c r="E29" s="90" t="s">
        <v>124</v>
      </c>
    </row>
    <row r="30" customFormat="false" ht="21.75" hidden="false" customHeight="true" outlineLevel="0" collapsed="false">
      <c r="B30" s="87" t="s">
        <v>226</v>
      </c>
      <c r="C30" s="88" t="s">
        <v>249</v>
      </c>
      <c r="D30" s="89" t="s">
        <v>145</v>
      </c>
      <c r="E30" s="90" t="s">
        <v>124</v>
      </c>
    </row>
    <row r="31" customFormat="false" ht="21.75" hidden="false" customHeight="true" outlineLevel="0" collapsed="false">
      <c r="B31" s="91" t="s">
        <v>226</v>
      </c>
      <c r="C31" s="92" t="s">
        <v>250</v>
      </c>
      <c r="D31" s="93" t="s">
        <v>251</v>
      </c>
      <c r="E31" s="94" t="s">
        <v>124</v>
      </c>
    </row>
    <row r="32" customFormat="false" ht="21.75" hidden="false" customHeight="true" outlineLevel="0" collapsed="false">
      <c r="B32" s="91" t="s">
        <v>226</v>
      </c>
      <c r="C32" s="92" t="s">
        <v>252</v>
      </c>
      <c r="D32" s="93" t="s">
        <v>251</v>
      </c>
      <c r="E32" s="94" t="s">
        <v>124</v>
      </c>
    </row>
    <row r="33" customFormat="false" ht="21.75" hidden="false" customHeight="true" outlineLevel="0" collapsed="false">
      <c r="B33" s="91" t="s">
        <v>226</v>
      </c>
      <c r="C33" s="92" t="s">
        <v>253</v>
      </c>
      <c r="D33" s="93" t="s">
        <v>251</v>
      </c>
      <c r="E33" s="94" t="s">
        <v>124</v>
      </c>
    </row>
    <row r="34" customFormat="false" ht="21.75" hidden="false" customHeight="true" outlineLevel="0" collapsed="false">
      <c r="B34" s="91" t="s">
        <v>226</v>
      </c>
      <c r="C34" s="92" t="s">
        <v>254</v>
      </c>
      <c r="D34" s="93" t="s">
        <v>251</v>
      </c>
      <c r="E34" s="94" t="s">
        <v>124</v>
      </c>
    </row>
    <row r="36" customFormat="false" ht="27.75" hidden="false" customHeight="true" outlineLevel="0" collapsed="false">
      <c r="B36" s="95" t="s">
        <v>255</v>
      </c>
      <c r="C36" s="95"/>
      <c r="D36" s="95"/>
      <c r="E36" s="95"/>
    </row>
    <row r="37" customFormat="false" ht="24" hidden="false" customHeight="true" outlineLevel="0" collapsed="false">
      <c r="B37" s="40" t="s">
        <v>256</v>
      </c>
      <c r="C37" s="96" t="n">
        <f aca="false">COUNTIF(B5:B35,"☑")</f>
        <v>5</v>
      </c>
      <c r="D37" s="96"/>
      <c r="E37" s="96"/>
    </row>
    <row r="38" customFormat="false" ht="24" hidden="false" customHeight="true" outlineLevel="0" collapsed="false">
      <c r="B38" s="40" t="s">
        <v>257</v>
      </c>
      <c r="C38" s="97" t="n">
        <f aca="false">COUNTIF(B5:B35,"☑")/COUNTA(B5:B35)</f>
        <v>0.166666666666667</v>
      </c>
      <c r="D38" s="97"/>
      <c r="E38" s="97"/>
    </row>
  </sheetData>
  <mergeCells count="4">
    <mergeCell ref="B2:E2"/>
    <mergeCell ref="B36:E36"/>
    <mergeCell ref="C37:E37"/>
    <mergeCell ref="C38:E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4" min="3" style="0" width="22"/>
    <col collapsed="false" customWidth="true" hidden="false" outlineLevel="0" max="5" min="5" style="0" width="26"/>
    <col collapsed="false" customWidth="true" hidden="false" outlineLevel="0" max="6" min="6" style="0" width="18"/>
    <col collapsed="false" customWidth="true" hidden="false" outlineLevel="0" max="7" min="7" style="0" width="16"/>
    <col collapsed="false" customWidth="true" hidden="false" outlineLevel="0" max="8" min="8" style="0" width="18"/>
    <col collapsed="false" customWidth="true" hidden="false" outlineLevel="0" max="9" min="9" style="0" width="3"/>
  </cols>
  <sheetData>
    <row r="1" customFormat="false" ht="7.5" hidden="false" customHeight="true" outlineLevel="0" collapsed="false"/>
    <row r="2" customFormat="false" ht="49.5" hidden="false" customHeight="true" outlineLevel="0" collapsed="false">
      <c r="B2" s="1" t="s">
        <v>258</v>
      </c>
      <c r="C2" s="1"/>
      <c r="D2" s="1"/>
      <c r="E2" s="1"/>
      <c r="F2" s="1"/>
      <c r="G2" s="1"/>
      <c r="H2" s="1"/>
    </row>
    <row r="3" customFormat="false" ht="9.75" hidden="false" customHeight="true" outlineLevel="0" collapsed="false"/>
    <row r="4" customFormat="false" ht="33.75" hidden="false" customHeight="true" outlineLevel="0" collapsed="false">
      <c r="B4" s="8" t="s">
        <v>259</v>
      </c>
      <c r="C4" s="8" t="s">
        <v>260</v>
      </c>
      <c r="D4" s="8" t="s">
        <v>261</v>
      </c>
      <c r="E4" s="8" t="s">
        <v>164</v>
      </c>
      <c r="F4" s="8" t="s">
        <v>262</v>
      </c>
      <c r="G4" s="8" t="s">
        <v>263</v>
      </c>
      <c r="H4" s="8" t="s">
        <v>264</v>
      </c>
    </row>
    <row r="5" customFormat="false" ht="21.75" hidden="false" customHeight="true" outlineLevel="0" collapsed="false">
      <c r="B5" s="98" t="n">
        <v>1</v>
      </c>
      <c r="C5" s="99" t="s">
        <v>265</v>
      </c>
      <c r="D5" s="99" t="s">
        <v>266</v>
      </c>
      <c r="E5" s="99" t="s">
        <v>267</v>
      </c>
      <c r="F5" s="99" t="s">
        <v>268</v>
      </c>
      <c r="G5" s="98" t="s">
        <v>269</v>
      </c>
      <c r="H5" s="98" t="s">
        <v>270</v>
      </c>
    </row>
    <row r="6" customFormat="false" ht="21.75" hidden="false" customHeight="true" outlineLevel="0" collapsed="false">
      <c r="B6" s="100" t="n">
        <v>2</v>
      </c>
      <c r="C6" s="101" t="s">
        <v>271</v>
      </c>
      <c r="D6" s="101" t="s">
        <v>272</v>
      </c>
      <c r="E6" s="101" t="s">
        <v>273</v>
      </c>
      <c r="F6" s="101" t="s">
        <v>274</v>
      </c>
      <c r="G6" s="100" t="s">
        <v>269</v>
      </c>
      <c r="H6" s="100" t="s">
        <v>275</v>
      </c>
    </row>
    <row r="7" customFormat="false" ht="21.75" hidden="false" customHeight="true" outlineLevel="0" collapsed="false">
      <c r="B7" s="98" t="n">
        <v>3</v>
      </c>
      <c r="C7" s="99" t="s">
        <v>276</v>
      </c>
      <c r="D7" s="99" t="s">
        <v>277</v>
      </c>
      <c r="E7" s="99" t="s">
        <v>278</v>
      </c>
      <c r="F7" s="99" t="s">
        <v>279</v>
      </c>
      <c r="G7" s="98" t="s">
        <v>269</v>
      </c>
      <c r="H7" s="98" t="s">
        <v>280</v>
      </c>
    </row>
    <row r="8" customFormat="false" ht="21.75" hidden="false" customHeight="true" outlineLevel="0" collapsed="false">
      <c r="B8" s="100" t="n">
        <v>4</v>
      </c>
      <c r="C8" s="101" t="s">
        <v>281</v>
      </c>
      <c r="D8" s="101" t="s">
        <v>282</v>
      </c>
      <c r="E8" s="101" t="s">
        <v>283</v>
      </c>
      <c r="F8" s="101" t="s">
        <v>284</v>
      </c>
      <c r="G8" s="100" t="s">
        <v>285</v>
      </c>
      <c r="H8" s="100" t="s">
        <v>286</v>
      </c>
    </row>
    <row r="9" customFormat="false" ht="21.75" hidden="false" customHeight="true" outlineLevel="0" collapsed="false">
      <c r="B9" s="98" t="n">
        <v>5</v>
      </c>
      <c r="C9" s="99" t="s">
        <v>287</v>
      </c>
      <c r="D9" s="99" t="s">
        <v>288</v>
      </c>
      <c r="E9" s="99" t="s">
        <v>289</v>
      </c>
      <c r="F9" s="99" t="s">
        <v>290</v>
      </c>
      <c r="G9" s="98" t="s">
        <v>124</v>
      </c>
      <c r="H9" s="98" t="s">
        <v>270</v>
      </c>
    </row>
    <row r="10" customFormat="false" ht="21.75" hidden="false" customHeight="true" outlineLevel="0" collapsed="false">
      <c r="B10" s="100" t="n">
        <v>6</v>
      </c>
      <c r="C10" s="101" t="s">
        <v>291</v>
      </c>
      <c r="D10" s="101" t="s">
        <v>292</v>
      </c>
      <c r="E10" s="101" t="s">
        <v>293</v>
      </c>
      <c r="F10" s="101" t="s">
        <v>294</v>
      </c>
      <c r="G10" s="100" t="s">
        <v>269</v>
      </c>
      <c r="H10" s="100" t="s">
        <v>295</v>
      </c>
    </row>
    <row r="11" customFormat="false" ht="21.75" hidden="false" customHeight="true" outlineLevel="0" collapsed="false">
      <c r="B11" s="98" t="n">
        <v>7</v>
      </c>
      <c r="C11" s="99" t="s">
        <v>296</v>
      </c>
      <c r="D11" s="99" t="s">
        <v>297</v>
      </c>
      <c r="E11" s="99" t="s">
        <v>298</v>
      </c>
      <c r="F11" s="99" t="s">
        <v>299</v>
      </c>
      <c r="G11" s="98" t="s">
        <v>124</v>
      </c>
      <c r="H11" s="98" t="s">
        <v>270</v>
      </c>
    </row>
    <row r="12" customFormat="false" ht="21.75" hidden="false" customHeight="true" outlineLevel="0" collapsed="false">
      <c r="B12" s="100" t="n">
        <v>8</v>
      </c>
      <c r="C12" s="101" t="s">
        <v>300</v>
      </c>
      <c r="D12" s="101" t="s">
        <v>301</v>
      </c>
      <c r="E12" s="101" t="s">
        <v>302</v>
      </c>
      <c r="F12" s="101" t="s">
        <v>303</v>
      </c>
      <c r="G12" s="100" t="s">
        <v>269</v>
      </c>
      <c r="H12" s="100" t="s">
        <v>270</v>
      </c>
    </row>
    <row r="14" customFormat="false" ht="27.75" hidden="false" customHeight="true" outlineLevel="0" collapsed="false">
      <c r="B14" s="95" t="s">
        <v>304</v>
      </c>
      <c r="C14" s="95"/>
      <c r="D14" s="95"/>
      <c r="E14" s="95"/>
      <c r="F14" s="95"/>
      <c r="G14" s="95"/>
      <c r="H14" s="95"/>
    </row>
    <row r="15" customFormat="false" ht="24" hidden="false" customHeight="true" outlineLevel="0" collapsed="false">
      <c r="B15" s="40" t="s">
        <v>305</v>
      </c>
      <c r="C15" s="102" t="n">
        <f aca="false">COUNTA(D5:D12)</f>
        <v>8</v>
      </c>
      <c r="D15" s="102"/>
      <c r="E15" s="102"/>
      <c r="F15" s="102"/>
      <c r="G15" s="102"/>
      <c r="H15" s="102"/>
    </row>
    <row r="16" customFormat="false" ht="24" hidden="false" customHeight="true" outlineLevel="0" collapsed="false">
      <c r="B16" s="40" t="s">
        <v>269</v>
      </c>
      <c r="C16" s="102" t="n">
        <f aca="false">COUNTIF(G5:G12,"✅ Zugesagt")</f>
        <v>5</v>
      </c>
      <c r="D16" s="102"/>
      <c r="E16" s="102"/>
      <c r="F16" s="102"/>
      <c r="G16" s="102"/>
      <c r="H16" s="102"/>
    </row>
    <row r="17" customFormat="false" ht="24" hidden="false" customHeight="true" outlineLevel="0" collapsed="false">
      <c r="B17" s="40" t="s">
        <v>285</v>
      </c>
      <c r="C17" s="102" t="n">
        <f aca="false">COUNTIF(G5:G12,"❌ Abgesagt")</f>
        <v>1</v>
      </c>
      <c r="D17" s="102"/>
      <c r="E17" s="102"/>
      <c r="F17" s="102"/>
      <c r="G17" s="102"/>
      <c r="H17" s="102"/>
    </row>
    <row r="18" customFormat="false" ht="24" hidden="false" customHeight="true" outlineLevel="0" collapsed="false">
      <c r="B18" s="40" t="s">
        <v>306</v>
      </c>
      <c r="C18" s="102" t="n">
        <f aca="false">COUNTIF(G5:G12,"⏳ Offen")</f>
        <v>2</v>
      </c>
      <c r="D18" s="102"/>
      <c r="E18" s="102"/>
      <c r="F18" s="102"/>
      <c r="G18" s="102"/>
      <c r="H18" s="102"/>
    </row>
    <row r="19" customFormat="false" ht="24" hidden="false" customHeight="true" outlineLevel="0" collapsed="false">
      <c r="B19" s="40" t="s">
        <v>307</v>
      </c>
      <c r="C19" s="97" t="n">
        <f aca="false">COUNTIF(G5:G12,"✅ Zugesagt")/COUNTA(D5:D12)</f>
        <v>0.625</v>
      </c>
      <c r="D19" s="97"/>
      <c r="E19" s="97"/>
      <c r="F19" s="97"/>
      <c r="G19" s="97"/>
      <c r="H19" s="97"/>
    </row>
  </sheetData>
  <mergeCells count="7">
    <mergeCell ref="B2:H2"/>
    <mergeCell ref="B14:H14"/>
    <mergeCell ref="C15:H15"/>
    <mergeCell ref="C16:H16"/>
    <mergeCell ref="C17:H17"/>
    <mergeCell ref="C18:H18"/>
    <mergeCell ref="C19:H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2026-03-16T09:09:13Z</dcterms:created>
  <dc:creator>openpyxl</dc:creator>
  <dc:description/>
  <dc:language>en-US</dc:language>
  <cp:lastModifiedBy/>
  <dcterms:modified xsi:type="dcterms:W3CDTF">2026-03-16T09:09:13Z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