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CG-Matrix Analyse" sheetId="1" state="visible" r:id="rId1"/>
    <sheet xmlns:r="http://schemas.openxmlformats.org/officeDocument/2006/relationships" name="BCG-Rechner" sheetId="2" state="visible" r:id="rId2"/>
    <sheet xmlns:r="http://schemas.openxmlformats.org/officeDocument/2006/relationships" name="Anleitung" sheetId="3" state="visible" r:id="rId3"/>
    <sheet xmlns:r="http://schemas.openxmlformats.org/officeDocument/2006/relationships" name="Strategien-Übersicht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"/>
    <numFmt numFmtId="165" formatCode="#,##0 €"/>
    <numFmt numFmtId="166" formatCode="0.0&quot;%&quot;"/>
  </numFmts>
  <fonts count="15">
    <font>
      <name val="Calibri"/>
      <family val="2"/>
      <color theme="1"/>
      <sz val="11"/>
      <scheme val="minor"/>
    </font>
    <font>
      <b val="1"/>
      <color rgb="00073763"/>
      <sz val="16"/>
    </font>
    <font>
      <i val="1"/>
      <color rgb="0064748B"/>
      <sz val="11"/>
    </font>
    <font>
      <b val="1"/>
      <color rgb="00073763"/>
      <sz val="12"/>
    </font>
    <font>
      <color rgb="000000FF"/>
      <sz val="11"/>
    </font>
    <font>
      <b val="1"/>
      <color rgb="00FFFFFF"/>
      <sz val="12"/>
    </font>
    <font>
      <sz val="11"/>
    </font>
    <font>
      <color rgb="00000000"/>
      <sz val="11"/>
    </font>
    <font>
      <sz val="14"/>
    </font>
    <font>
      <b val="1"/>
      <sz val="11"/>
    </font>
    <font>
      <b val="1"/>
      <sz val="14"/>
    </font>
    <font>
      <b val="1"/>
      <color rgb="00073763"/>
      <sz val="11"/>
    </font>
    <font>
      <sz val="10"/>
    </font>
    <font>
      <b val="1"/>
      <sz val="12"/>
    </font>
    <font>
      <b val="1"/>
      <color rgb="00073763"/>
      <sz val="14"/>
    </font>
  </fonts>
  <fills count="8">
    <fill>
      <patternFill/>
    </fill>
    <fill>
      <patternFill patternType="gray125"/>
    </fill>
    <fill>
      <patternFill patternType="solid">
        <fgColor rgb="00DBEAFE"/>
        <bgColor rgb="00DBEAFE"/>
      </patternFill>
    </fill>
    <fill>
      <patternFill patternType="solid">
        <fgColor rgb="00073763"/>
        <bgColor rgb="00073763"/>
      </patternFill>
    </fill>
    <fill>
      <patternFill patternType="solid">
        <fgColor rgb="00DCFCE7"/>
        <bgColor rgb="00DCFCE7"/>
      </patternFill>
    </fill>
    <fill>
      <patternFill patternType="solid">
        <fgColor rgb="00FEF3C7"/>
        <bgColor rgb="00FEF3C7"/>
      </patternFill>
    </fill>
    <fill>
      <patternFill patternType="solid">
        <fgColor rgb="00FEE2E2"/>
        <bgColor rgb="00FEE2E2"/>
      </patternFill>
    </fill>
    <fill>
      <patternFill patternType="solid">
        <fgColor rgb="00FFFF00"/>
        <bgColor rgb="00FFFF0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pivotButton="0" quotePrefix="0" xfId="0"/>
    <xf numFmtId="164" fontId="4" fillId="2" borderId="0" applyAlignment="1" pivotButton="0" quotePrefix="0" xfId="0">
      <alignment horizontal="center" vertical="center"/>
    </xf>
    <xf numFmtId="2" fontId="4" fillId="2" borderId="0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3" fontId="4" fillId="2" borderId="0" pivotButton="0" quotePrefix="0" xfId="0"/>
    <xf numFmtId="2" fontId="7" fillId="0" borderId="0" pivotButton="0" quotePrefix="0" xfId="0"/>
    <xf numFmtId="164" fontId="4" fillId="2" borderId="0" pivotButton="0" quotePrefix="0" xfId="0"/>
    <xf numFmtId="0" fontId="7" fillId="0" borderId="0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applyAlignment="1" pivotButton="0" quotePrefix="0" xfId="0">
      <alignment horizontal="center" vertical="center"/>
    </xf>
    <xf numFmtId="0" fontId="7" fillId="2" borderId="0" pivotButton="0" quotePrefix="0" xfId="0"/>
    <xf numFmtId="165" fontId="7" fillId="0" borderId="0" pivotButton="0" quotePrefix="0" xfId="0"/>
    <xf numFmtId="0" fontId="7" fillId="4" borderId="0" pivotButton="0" quotePrefix="0" xfId="0"/>
    <xf numFmtId="0" fontId="7" fillId="5" borderId="0" pivotButton="0" quotePrefix="0" xfId="0"/>
    <xf numFmtId="0" fontId="7" fillId="6" borderId="0" pivotButton="0" quotePrefix="0" xfId="0"/>
    <xf numFmtId="165" fontId="9" fillId="7" borderId="0" pivotButton="0" quotePrefix="0" xfId="0"/>
    <xf numFmtId="2" fontId="9" fillId="0" borderId="0" pivotButton="0" quotePrefix="0" xfId="0"/>
    <xf numFmtId="166" fontId="7" fillId="0" borderId="0" pivotButton="0" quotePrefix="0" xfId="0"/>
    <xf numFmtId="0" fontId="10" fillId="7" borderId="0" applyAlignment="1" pivotButton="0" quotePrefix="0" xfId="0">
      <alignment horizontal="center" vertical="center"/>
    </xf>
    <xf numFmtId="0" fontId="11" fillId="0" borderId="0" pivotButton="0" quotePrefix="0" xfId="0"/>
    <xf numFmtId="0" fontId="7" fillId="0" borderId="0" applyAlignment="1" pivotButton="0" quotePrefix="0" xfId="0">
      <alignment horizontal="left" vertical="top" wrapText="1"/>
    </xf>
    <xf numFmtId="0" fontId="11" fillId="0" borderId="0" applyAlignment="1" pivotButton="0" quotePrefix="0" xfId="0">
      <alignment horizontal="left" vertical="top" wrapText="1"/>
    </xf>
    <xf numFmtId="0" fontId="12" fillId="0" borderId="0" applyAlignment="1" pivotButton="0" quotePrefix="0" xfId="0">
      <alignment horizontal="left" vertical="top" wrapText="1"/>
    </xf>
    <xf numFmtId="0" fontId="5" fillId="3" borderId="0" applyAlignment="1" pivotButton="0" quotePrefix="0" xfId="0">
      <alignment horizontal="center" vertical="center"/>
    </xf>
    <xf numFmtId="0" fontId="13" fillId="2" borderId="0" applyAlignment="1" pivotButton="0" quotePrefix="0" xfId="0">
      <alignment horizontal="center" vertical="center" wrapText="1"/>
    </xf>
    <xf numFmtId="0" fontId="12" fillId="0" borderId="1" applyAlignment="1" pivotButton="0" quotePrefix="0" xfId="0">
      <alignment horizontal="left" vertical="top" wrapText="1"/>
    </xf>
    <xf numFmtId="0" fontId="13" fillId="4" borderId="0" applyAlignment="1" pivotButton="0" quotePrefix="0" xfId="0">
      <alignment horizontal="center" vertical="center" wrapText="1"/>
    </xf>
    <xf numFmtId="0" fontId="13" fillId="5" borderId="0" applyAlignment="1" pivotButton="0" quotePrefix="0" xfId="0">
      <alignment horizontal="center" vertical="center" wrapText="1"/>
    </xf>
    <xf numFmtId="0" fontId="13" fillId="6" borderId="0" applyAlignment="1" pivotButton="0" quotePrefix="0" xfId="0">
      <alignment horizontal="center" vertical="center" wrapText="1"/>
    </xf>
    <xf numFmtId="0" fontId="14" fillId="0" borderId="0" pivotButton="0" quotePrefix="0" xfId="0"/>
    <xf numFmtId="0" fontId="6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4"/>
  <sheetViews>
    <sheetView workbookViewId="0">
      <selection activeCell="A1" sqref="A1"/>
    </sheetView>
  </sheetViews>
  <sheetFormatPr baseColWidth="8" defaultRowHeight="15"/>
  <cols>
    <col width="28" customWidth="1" min="1" max="1"/>
    <col width="20" customWidth="1" min="2" max="2"/>
    <col width="28" customWidth="1" min="3" max="3"/>
    <col width="22" customWidth="1" min="4" max="4"/>
    <col width="20" customWidth="1" min="5" max="5"/>
    <col width="18" customWidth="1" min="6" max="6"/>
    <col width="25" customWidth="1" min="7" max="7"/>
    <col width="10" customWidth="1" min="8" max="8"/>
  </cols>
  <sheetData>
    <row r="1">
      <c r="A1" s="1" t="inlineStr">
        <is>
          <t>BCG-Matrix: Portfolio-Analyse</t>
        </is>
      </c>
    </row>
    <row r="2">
      <c r="A2" s="2" t="inlineStr">
        <is>
          <t>Portfolioanalyse nach Boston Consulting Group</t>
        </is>
      </c>
    </row>
    <row r="4">
      <c r="A4" s="3" t="inlineStr">
        <is>
          <t>Einstellungen</t>
        </is>
      </c>
    </row>
    <row r="5">
      <c r="A5" t="inlineStr">
        <is>
          <t>Wachstums-Schwellenwert (%):</t>
        </is>
      </c>
      <c r="B5" s="4" t="n">
        <v>5</v>
      </c>
      <c r="D5" t="inlineStr">
        <is>
          <t>Marktanteils-Schwellenwert:</t>
        </is>
      </c>
      <c r="E5" s="5" t="n">
        <v>1</v>
      </c>
    </row>
    <row r="7">
      <c r="A7" s="6" t="inlineStr">
        <is>
          <t>Produkt / Geschäftseinheit</t>
        </is>
      </c>
      <c r="B7" s="6" t="inlineStr">
        <is>
          <t>Eigener Umsatz (€)</t>
        </is>
      </c>
      <c r="C7" s="6" t="inlineStr">
        <is>
          <t>Umsatz stärkster Konkurrent (€)</t>
        </is>
      </c>
      <c r="D7" s="6" t="inlineStr">
        <is>
          <t>Relativer Marktanteil</t>
        </is>
      </c>
      <c r="E7" s="6" t="inlineStr">
        <is>
          <t>Marktwachstum (%)</t>
        </is>
      </c>
      <c r="F7" s="6" t="inlineStr">
        <is>
          <t>Quadrant</t>
        </is>
      </c>
      <c r="G7" s="6" t="inlineStr">
        <is>
          <t>Strategie</t>
        </is>
      </c>
      <c r="H7" s="6" t="inlineStr">
        <is>
          <t>Status</t>
        </is>
      </c>
    </row>
    <row r="8">
      <c r="A8" s="7" t="inlineStr">
        <is>
          <t>Produkt A</t>
        </is>
      </c>
      <c r="B8" s="8" t="n">
        <v>5000000</v>
      </c>
      <c r="C8" s="8" t="n">
        <v>4000000</v>
      </c>
      <c r="D8" s="9">
        <f>IF(C8=0,0,B8/C8)</f>
        <v/>
      </c>
      <c r="E8" s="10" t="n">
        <v>15</v>
      </c>
      <c r="F8" s="11">
        <f>IF(AND(E8&gt;=$B$5,D8&gt;=$E$5),"Star",IF(AND(E8&lt;$B$5,D8&gt;=$E$5),"Cash Cow",IF(AND(E8&gt;=$B$5,D8&lt;$E$5),"Question Mark","Poor Dog")))</f>
        <v/>
      </c>
      <c r="G8" s="12">
        <f>IF(F8="Star","Investitionsstrategie",IF(F8="Cash Cow","Abschöpfungsstrategie",IF(F8="Question Mark","Offensivstrategie","Desinvestitionsstrategie")))</f>
        <v/>
      </c>
      <c r="H8" s="13">
        <f>IF(F8="Star","⭐",IF(F8="Cash Cow","🐄",IF(F8="Question Mark","❓","🐕")))</f>
        <v/>
      </c>
    </row>
    <row r="9">
      <c r="A9" s="7" t="inlineStr">
        <is>
          <t>Produkt B</t>
        </is>
      </c>
      <c r="B9" s="8" t="n">
        <v>8000000</v>
      </c>
      <c r="C9" s="8" t="n">
        <v>6000000</v>
      </c>
      <c r="D9" s="9">
        <f>IF(C9=0,0,B9/C9)</f>
        <v/>
      </c>
      <c r="E9" s="10" t="n">
        <v>3</v>
      </c>
      <c r="F9" s="11">
        <f>IF(AND(E9&gt;=$B$5,D9&gt;=$E$5),"Star",IF(AND(E9&lt;$B$5,D9&gt;=$E$5),"Cash Cow",IF(AND(E9&gt;=$B$5,D9&lt;$E$5),"Question Mark","Poor Dog")))</f>
        <v/>
      </c>
      <c r="G9" s="12">
        <f>IF(F9="Star","Investitionsstrategie",IF(F9="Cash Cow","Abschöpfungsstrategie",IF(F9="Question Mark","Offensivstrategie","Desinvestitionsstrategie")))</f>
        <v/>
      </c>
      <c r="H9" s="13">
        <f>IF(F9="Star","⭐",IF(F9="Cash Cow","🐄",IF(F9="Question Mark","❓","🐕")))</f>
        <v/>
      </c>
    </row>
    <row r="10">
      <c r="A10" s="7" t="inlineStr">
        <is>
          <t>Produkt C</t>
        </is>
      </c>
      <c r="B10" s="8" t="n">
        <v>2000000</v>
      </c>
      <c r="C10" s="8" t="n">
        <v>5000000</v>
      </c>
      <c r="D10" s="9">
        <f>IF(C10=0,0,B10/C10)</f>
        <v/>
      </c>
      <c r="E10" s="10" t="n">
        <v>18</v>
      </c>
      <c r="F10" s="11">
        <f>IF(AND(E10&gt;=$B$5,D10&gt;=$E$5),"Star",IF(AND(E10&lt;$B$5,D10&gt;=$E$5),"Cash Cow",IF(AND(E10&gt;=$B$5,D10&lt;$E$5),"Question Mark","Poor Dog")))</f>
        <v/>
      </c>
      <c r="G10" s="12">
        <f>IF(F10="Star","Investitionsstrategie",IF(F10="Cash Cow","Abschöpfungsstrategie",IF(F10="Question Mark","Offensivstrategie","Desinvestitionsstrategie")))</f>
        <v/>
      </c>
      <c r="H10" s="13">
        <f>IF(F10="Star","⭐",IF(F10="Cash Cow","🐄",IF(F10="Question Mark","❓","🐕")))</f>
        <v/>
      </c>
    </row>
    <row r="11">
      <c r="A11" s="7" t="inlineStr">
        <is>
          <t>Produkt D</t>
        </is>
      </c>
      <c r="B11" s="8" t="n">
        <v>1500000</v>
      </c>
      <c r="C11" s="8" t="n">
        <v>7000000</v>
      </c>
      <c r="D11" s="9">
        <f>IF(C11=0,0,B11/C11)</f>
        <v/>
      </c>
      <c r="E11" s="10" t="n">
        <v>-2</v>
      </c>
      <c r="F11" s="11">
        <f>IF(AND(E11&gt;=$B$5,D11&gt;=$E$5),"Star",IF(AND(E11&lt;$B$5,D11&gt;=$E$5),"Cash Cow",IF(AND(E11&gt;=$B$5,D11&lt;$E$5),"Question Mark","Poor Dog")))</f>
        <v/>
      </c>
      <c r="G11" s="12">
        <f>IF(F11="Star","Investitionsstrategie",IF(F11="Cash Cow","Abschöpfungsstrategie",IF(F11="Question Mark","Offensivstrategie","Desinvestitionsstrategie")))</f>
        <v/>
      </c>
      <c r="H11" s="13">
        <f>IF(F11="Star","⭐",IF(F11="Cash Cow","🐄",IF(F11="Question Mark","❓","🐕")))</f>
        <v/>
      </c>
    </row>
    <row r="12">
      <c r="A12" s="7" t="inlineStr">
        <is>
          <t>Produkt E</t>
        </is>
      </c>
      <c r="B12" s="8" t="n">
        <v>10000000</v>
      </c>
      <c r="C12" s="8" t="n">
        <v>8000000</v>
      </c>
      <c r="D12" s="9">
        <f>IF(C12=0,0,B12/C12)</f>
        <v/>
      </c>
      <c r="E12" s="10" t="n">
        <v>12</v>
      </c>
      <c r="F12" s="11">
        <f>IF(AND(E12&gt;=$B$5,D12&gt;=$E$5),"Star",IF(AND(E12&lt;$B$5,D12&gt;=$E$5),"Cash Cow",IF(AND(E12&gt;=$B$5,D12&lt;$E$5),"Question Mark","Poor Dog")))</f>
        <v/>
      </c>
      <c r="G12" s="12">
        <f>IF(F12="Star","Investitionsstrategie",IF(F12="Cash Cow","Abschöpfungsstrategie",IF(F12="Question Mark","Offensivstrategie","Desinvestitionsstrategie")))</f>
        <v/>
      </c>
      <c r="H12" s="13">
        <f>IF(F12="Star","⭐",IF(F12="Cash Cow","🐄",IF(F12="Question Mark","❓","🐕")))</f>
        <v/>
      </c>
    </row>
    <row r="13">
      <c r="A13" s="7" t="inlineStr">
        <is>
          <t>Produkt F</t>
        </is>
      </c>
      <c r="B13" s="8" t="n">
        <v>3000000</v>
      </c>
      <c r="C13" s="8" t="n">
        <v>9000000</v>
      </c>
      <c r="D13" s="9">
        <f>IF(C13=0,0,B13/C13)</f>
        <v/>
      </c>
      <c r="E13" s="10" t="n">
        <v>8</v>
      </c>
      <c r="F13" s="11">
        <f>IF(AND(E13&gt;=$B$5,D13&gt;=$E$5),"Star",IF(AND(E13&lt;$B$5,D13&gt;=$E$5),"Cash Cow",IF(AND(E13&gt;=$B$5,D13&lt;$E$5),"Question Mark","Poor Dog")))</f>
        <v/>
      </c>
      <c r="G13" s="12">
        <f>IF(F13="Star","Investitionsstrategie",IF(F13="Cash Cow","Abschöpfungsstrategie",IF(F13="Question Mark","Offensivstrategie","Desinvestitionsstrategie")))</f>
        <v/>
      </c>
      <c r="H13" s="13">
        <f>IF(F13="Star","⭐",IF(F13="Cash Cow","🐄",IF(F13="Question Mark","❓","🐕")))</f>
        <v/>
      </c>
    </row>
    <row r="14">
      <c r="A14" s="7" t="inlineStr">
        <is>
          <t>Produkt G</t>
        </is>
      </c>
      <c r="B14" s="8" t="n">
        <v>6000000</v>
      </c>
      <c r="C14" s="8" t="n">
        <v>5500000</v>
      </c>
      <c r="D14" s="9">
        <f>IF(C14=0,0,B14/C14)</f>
        <v/>
      </c>
      <c r="E14" s="10" t="n">
        <v>2</v>
      </c>
      <c r="F14" s="11">
        <f>IF(AND(E14&gt;=$B$5,D14&gt;=$E$5),"Star",IF(AND(E14&lt;$B$5,D14&gt;=$E$5),"Cash Cow",IF(AND(E14&gt;=$B$5,D14&lt;$E$5),"Question Mark","Poor Dog")))</f>
        <v/>
      </c>
      <c r="G14" s="12">
        <f>IF(F14="Star","Investitionsstrategie",IF(F14="Cash Cow","Abschöpfungsstrategie",IF(F14="Question Mark","Offensivstrategie","Desinvestitionsstrategie")))</f>
        <v/>
      </c>
      <c r="H14" s="13">
        <f>IF(F14="Star","⭐",IF(F14="Cash Cow","🐄",IF(F14="Question Mark","❓","🐕")))</f>
        <v/>
      </c>
    </row>
    <row r="15">
      <c r="A15" s="7" t="inlineStr">
        <is>
          <t>Produkt H</t>
        </is>
      </c>
      <c r="B15" s="8" t="n">
        <v>1000000</v>
      </c>
      <c r="C15" s="8" t="n">
        <v>8000000</v>
      </c>
      <c r="D15" s="9">
        <f>IF(C15=0,0,B15/C15)</f>
        <v/>
      </c>
      <c r="E15" s="10" t="n">
        <v>1</v>
      </c>
      <c r="F15" s="11">
        <f>IF(AND(E15&gt;=$B$5,D15&gt;=$E$5),"Star",IF(AND(E15&lt;$B$5,D15&gt;=$E$5),"Cash Cow",IF(AND(E15&gt;=$B$5,D15&lt;$E$5),"Question Mark","Poor Dog")))</f>
        <v/>
      </c>
      <c r="G15" s="12">
        <f>IF(F15="Star","Investitionsstrategie",IF(F15="Cash Cow","Abschöpfungsstrategie",IF(F15="Question Mark","Offensivstrategie","Desinvestitionsstrategie")))</f>
        <v/>
      </c>
      <c r="H15" s="13">
        <f>IF(F15="Star","⭐",IF(F15="Cash Cow","🐄",IF(F15="Question Mark","❓","🐕")))</f>
        <v/>
      </c>
    </row>
    <row r="18">
      <c r="A18" s="3" t="inlineStr">
        <is>
          <t>Zusammenfassung</t>
        </is>
      </c>
    </row>
    <row r="19">
      <c r="A19" t="inlineStr">
        <is>
          <t>Anzahl Stars:</t>
        </is>
      </c>
      <c r="B19" s="14">
        <f>COUNTIF(F8:F15,"Star")</f>
        <v/>
      </c>
      <c r="D19" t="inlineStr">
        <is>
          <t>Gesamtumsatz Stars:</t>
        </is>
      </c>
      <c r="E19" s="15">
        <f>SUMIF(F8:F15,"Star",B8:B15)</f>
        <v/>
      </c>
    </row>
    <row r="20">
      <c r="A20" t="inlineStr">
        <is>
          <t>Anzahl Cash Cows:</t>
        </is>
      </c>
      <c r="B20" s="16">
        <f>COUNTIF(F8:F15,"Cash Cow")</f>
        <v/>
      </c>
      <c r="D20" t="inlineStr">
        <is>
          <t>Gesamtumsatz Cash Cows:</t>
        </is>
      </c>
      <c r="E20" s="15">
        <f>SUMIF(F8:F15,"Cash Cow",B8:B15)</f>
        <v/>
      </c>
    </row>
    <row r="21">
      <c r="A21" t="inlineStr">
        <is>
          <t>Anzahl Question Marks:</t>
        </is>
      </c>
      <c r="B21" s="17">
        <f>COUNTIF(F8:F15,"Question Mark")</f>
        <v/>
      </c>
      <c r="D21" t="inlineStr">
        <is>
          <t>Gesamtumsatz Question Marks:</t>
        </is>
      </c>
      <c r="E21" s="15">
        <f>SUMIF(F8:F15,"Question Mark",B8:B15)</f>
        <v/>
      </c>
    </row>
    <row r="22">
      <c r="A22" t="inlineStr">
        <is>
          <t>Anzahl Poor Dogs:</t>
        </is>
      </c>
      <c r="B22" s="18">
        <f>COUNTIF(F8:F15,"Poor Dog")</f>
        <v/>
      </c>
      <c r="D22" t="inlineStr">
        <is>
          <t>Gesamtumsatz Poor Dogs:</t>
        </is>
      </c>
      <c r="E22" s="15">
        <f>SUMIF(F8:F15,"Poor Dog",B8:B15)</f>
        <v/>
      </c>
    </row>
    <row r="24">
      <c r="A24" t="inlineStr">
        <is>
          <t>Gesamtumsatz Portfolio:</t>
        </is>
      </c>
      <c r="B24" s="19">
        <f>SUM(B8:B15)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2"/>
  <sheetViews>
    <sheetView workbookViewId="0">
      <selection activeCell="A1" sqref="A1"/>
    </sheetView>
  </sheetViews>
  <sheetFormatPr baseColWidth="8" defaultRowHeight="15"/>
  <cols>
    <col width="35" customWidth="1" min="1" max="1"/>
    <col width="20" customWidth="1" min="2" max="2"/>
    <col width="20" customWidth="1" min="3" max="3"/>
    <col width="20" customWidth="1" min="4" max="4"/>
  </cols>
  <sheetData>
    <row r="1">
      <c r="A1" s="1" t="inlineStr">
        <is>
          <t>BCG-Matrix Rechner</t>
        </is>
      </c>
    </row>
    <row r="3">
      <c r="A3" s="3" t="inlineStr">
        <is>
          <t>Eigene Daten eingeben:</t>
        </is>
      </c>
    </row>
    <row r="5">
      <c r="A5" t="inlineStr">
        <is>
          <t>Eigener Umsatz (€):</t>
        </is>
      </c>
      <c r="B5" s="8" t="n"/>
    </row>
    <row r="6">
      <c r="A6" t="inlineStr">
        <is>
          <t>Umsatz stärkster Konkurrent (€):</t>
        </is>
      </c>
      <c r="B6" s="8" t="n"/>
    </row>
    <row r="7">
      <c r="A7" t="inlineStr">
        <is>
          <t>Marktwachstum (%):</t>
        </is>
      </c>
      <c r="B7" s="10" t="n"/>
    </row>
    <row r="8">
      <c r="A8" t="inlineStr">
        <is>
          <t>Wachstums-Schwelle (%):</t>
        </is>
      </c>
      <c r="B8" s="10" t="n">
        <v>5</v>
      </c>
    </row>
    <row r="11">
      <c r="A11" s="3" t="inlineStr">
        <is>
          <t>Ergebnisse:</t>
        </is>
      </c>
    </row>
    <row r="13">
      <c r="A13" t="inlineStr">
        <is>
          <t>Relativer Marktanteil:</t>
        </is>
      </c>
      <c r="B13" s="20">
        <f>IF(B6=0,"Fehler: Division durch Null",B5/B6)</f>
        <v/>
      </c>
    </row>
    <row r="14">
      <c r="A14" t="inlineStr">
        <is>
          <t>In Prozent:</t>
        </is>
      </c>
      <c r="B14" s="21">
        <f>IF(ISNUMBER(B13),B13*100,0)</f>
        <v/>
      </c>
    </row>
    <row r="15">
      <c r="A15" t="inlineStr">
        <is>
          <t>Marktposition:</t>
        </is>
      </c>
      <c r="B15" s="12">
        <f>IF(ISNUMBER(B13),IF(B13&gt;=1,"Marktführer","Herausforderer"),"-")</f>
        <v/>
      </c>
    </row>
    <row r="17">
      <c r="A17" t="inlineStr">
        <is>
          <t>BCG-Quadrant:</t>
        </is>
      </c>
      <c r="B17" s="22">
        <f>IF(AND(ISNUMBER(B13),ISNUMBER(B7)),IF(AND(B7&gt;=B8,B13&gt;=1),"⭐ STAR",IF(AND(B7&lt;B8,B13&gt;=1),"🐄 CASH COW",IF(AND(B7&gt;=B8,B13&lt;1),"❓ QUESTION MARK","🐕 POOR DOG"))),"-")</f>
        <v/>
      </c>
    </row>
    <row r="19">
      <c r="A19" s="23" t="inlineStr">
        <is>
          <t>Empfohlene Strategie:</t>
        </is>
      </c>
    </row>
    <row r="20">
      <c r="A20" s="24">
        <f>IF(B17="⭐ STAR","Investitionsstrategie: Marktführerschaft ausbauen und verteidigen",IF(B17="🐄 CASH COW","Abschöpfungsstrategie: Gewinne maximieren und zur Finanzierung anderer Bereiche nutzen",IF(B17="❓ QUESTION MARK","Offensivstrategie: Selektiv investieren oder rechtzeitig desinvestieren",IF(B17="🐕 POOR DOG","Desinvestitionsstrategie: Vom Markt nehmen oder in Nische positionieren","-"))))</f>
        <v/>
      </c>
    </row>
    <row r="21"/>
    <row r="22"/>
  </sheetData>
  <mergeCells count="3">
    <mergeCell ref="A1:D1"/>
    <mergeCell ref="A20:D22"/>
    <mergeCell ref="A19:D19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43"/>
  <sheetViews>
    <sheetView workbookViewId="0">
      <selection activeCell="A1" sqref="A1"/>
    </sheetView>
  </sheetViews>
  <sheetFormatPr baseColWidth="8" defaultRowHeight="15"/>
  <cols>
    <col width="80" customWidth="1" min="1" max="1"/>
    <col width="50" customWidth="1" min="2" max="2"/>
  </cols>
  <sheetData>
    <row r="1">
      <c r="A1" s="25" t="inlineStr"/>
      <c r="B1" t="inlineStr"/>
    </row>
    <row r="2">
      <c r="A2" s="26" t="inlineStr">
        <is>
          <t>Was ist die BCG-Matrix?</t>
        </is>
      </c>
      <c r="B2" t="inlineStr"/>
    </row>
    <row r="3">
      <c r="A3" s="25" t="inlineStr">
        <is>
          <t>Die BCG-Matrix (Boston Consulting Group Matrix) ist ein strategisches Analyse-Tool zur Bewertung des Produktportfolios.</t>
        </is>
      </c>
      <c r="B3" t="inlineStr"/>
    </row>
    <row r="4">
      <c r="A4" s="26" t="inlineStr">
        <is>
          <t>Sie kategorisiert Produkte in vier Quadranten basierend auf:</t>
        </is>
      </c>
      <c r="B4" t="inlineStr"/>
    </row>
    <row r="5">
      <c r="A5" s="26" t="inlineStr">
        <is>
          <t xml:space="preserve">  • Relativem Marktanteil (horizontal)</t>
        </is>
      </c>
      <c r="B5" t="inlineStr"/>
    </row>
    <row r="6">
      <c r="A6" s="26" t="inlineStr">
        <is>
          <t xml:space="preserve">  • Marktwachstumsrate (vertikal)</t>
        </is>
      </c>
      <c r="B6" t="inlineStr"/>
    </row>
    <row r="7">
      <c r="A7" s="26" t="inlineStr"/>
      <c r="B7" t="inlineStr"/>
    </row>
    <row r="8">
      <c r="A8" s="26" t="inlineStr">
        <is>
          <t>Die vier Quadranten:</t>
        </is>
      </c>
      <c r="B8" t="inlineStr"/>
    </row>
    <row r="9">
      <c r="A9" s="25" t="inlineStr">
        <is>
          <t>⭐ STARS</t>
        </is>
      </c>
      <c r="B9" t="inlineStr">
        <is>
          <t>Hohes Wachstum + Hoher Marktanteil</t>
        </is>
      </c>
    </row>
    <row r="10">
      <c r="A10" s="26" t="inlineStr"/>
      <c r="B10" t="inlineStr">
        <is>
          <t>Strategie: Investieren und ausbauen</t>
        </is>
      </c>
    </row>
    <row r="11">
      <c r="A11" s="26" t="inlineStr">
        <is>
          <t>🐄 CASH COWS</t>
        </is>
      </c>
      <c r="B11" t="inlineStr">
        <is>
          <t>Niedriges Wachstum + Hoher Marktanteil</t>
        </is>
      </c>
    </row>
    <row r="12">
      <c r="A12" s="26" t="inlineStr"/>
      <c r="B12" t="inlineStr">
        <is>
          <t>Strategie: Gewinne abschöpfen</t>
        </is>
      </c>
    </row>
    <row r="13">
      <c r="A13" s="26" t="inlineStr">
        <is>
          <t>❓ QUESTION MARKS</t>
        </is>
      </c>
      <c r="B13" t="inlineStr">
        <is>
          <t>Hohes Wachstum + Niedriger Marktanteil</t>
        </is>
      </c>
    </row>
    <row r="14">
      <c r="A14" s="26" t="inlineStr"/>
      <c r="B14" t="inlineStr">
        <is>
          <t>Strategie: Selektiv investieren oder desinvestieren</t>
        </is>
      </c>
    </row>
    <row r="15">
      <c r="A15" s="26" t="inlineStr">
        <is>
          <t>🐕 POOR DOGS</t>
        </is>
      </c>
      <c r="B15" t="inlineStr">
        <is>
          <t>Niedriges Wachstum + Niedriger Marktanteil</t>
        </is>
      </c>
    </row>
    <row r="16">
      <c r="A16" s="26" t="inlineStr"/>
      <c r="B16" t="inlineStr">
        <is>
          <t>Strategie: Desinvestieren oder eliminieren</t>
        </is>
      </c>
    </row>
    <row r="17">
      <c r="A17" s="26" t="inlineStr"/>
      <c r="B17" t="inlineStr"/>
    </row>
    <row r="18">
      <c r="A18" s="26" t="inlineStr">
        <is>
          <t>Formeln:</t>
        </is>
      </c>
      <c r="B18" t="inlineStr"/>
    </row>
    <row r="19">
      <c r="A19" s="25" t="inlineStr">
        <is>
          <t>Relativer Marktanteil = Eigener Umsatz ÷ Umsatz des stärksten Konkurrenten</t>
        </is>
      </c>
      <c r="B19" t="inlineStr"/>
    </row>
    <row r="20">
      <c r="A20" s="26" t="inlineStr">
        <is>
          <t xml:space="preserve">  • Wert &gt; 1,0 = Marktführerschaft</t>
        </is>
      </c>
      <c r="B20" t="inlineStr"/>
    </row>
    <row r="21">
      <c r="A21" s="26" t="inlineStr">
        <is>
          <t xml:space="preserve">  • Wert &lt; 1,0 = Herausforderer</t>
        </is>
      </c>
      <c r="B21" t="inlineStr"/>
    </row>
    <row r="22">
      <c r="A22" s="26" t="inlineStr"/>
      <c r="B22" t="inlineStr"/>
    </row>
    <row r="23">
      <c r="A23" s="26" t="inlineStr">
        <is>
          <t>Marktwachstum = (Marktvolumen aktuell - Marktvolumen Vorjahr) ÷ Marktvolumen Vorjahr × 100</t>
        </is>
      </c>
      <c r="B23" t="inlineStr"/>
    </row>
    <row r="24">
      <c r="A24" s="26" t="inlineStr"/>
      <c r="B24" t="inlineStr"/>
    </row>
    <row r="25">
      <c r="A25" s="26" t="inlineStr">
        <is>
          <t>Verwendung:</t>
        </is>
      </c>
      <c r="B25" t="inlineStr"/>
    </row>
    <row r="26">
      <c r="A26" s="25" t="inlineStr">
        <is>
          <t>1. Gehen Sie zum Tab "BCG-Matrix Analyse"</t>
        </is>
      </c>
      <c r="B26" t="inlineStr"/>
    </row>
    <row r="27">
      <c r="A27" s="26" t="inlineStr">
        <is>
          <t>2. Passen Sie bei Bedarf die Schwellenwerte an (Standard: 5% Wachstum, 1,0 Marktanteil)</t>
        </is>
      </c>
      <c r="B27" t="inlineStr"/>
    </row>
    <row r="28">
      <c r="A28" s="26" t="inlineStr">
        <is>
          <t>3. Tragen Sie Ihre Produkte und Umsatzdaten ein (blaue Felder)</t>
        </is>
      </c>
      <c r="B28" t="inlineStr"/>
    </row>
    <row r="29">
      <c r="A29" s="26" t="inlineStr">
        <is>
          <t>4. Die Quadranten-Zuordnung erfolgt automatisch</t>
        </is>
      </c>
      <c r="B29" t="inlineStr"/>
    </row>
    <row r="30">
      <c r="A30" s="26" t="inlineStr">
        <is>
          <t>5. Nutzen Sie den "BCG-Rechner" für Einzelberechnungen</t>
        </is>
      </c>
      <c r="B30" t="inlineStr"/>
    </row>
    <row r="31">
      <c r="A31" s="26" t="inlineStr"/>
      <c r="B31" t="inlineStr"/>
    </row>
    <row r="32">
      <c r="A32" s="26" t="inlineStr">
        <is>
          <t>Tipps für die Praxis:</t>
        </is>
      </c>
      <c r="B32" t="inlineStr"/>
    </row>
    <row r="33">
      <c r="A33" s="25" t="inlineStr">
        <is>
          <t>✓ Verwenden Sie aktuelle Marktdaten</t>
        </is>
      </c>
      <c r="B33" t="inlineStr"/>
    </row>
    <row r="34">
      <c r="A34" s="26" t="inlineStr">
        <is>
          <t>✓ Aktualisieren Sie die Analyse mindestens jährlich</t>
        </is>
      </c>
      <c r="B34" t="inlineStr"/>
    </row>
    <row r="35">
      <c r="A35" s="26" t="inlineStr">
        <is>
          <t>✓ Kombinieren Sie die BCG-Matrix mit anderen Tools (SWOT, McKinsey-Matrix)</t>
        </is>
      </c>
      <c r="B35" t="inlineStr"/>
    </row>
    <row r="36">
      <c r="A36" s="26" t="inlineStr">
        <is>
          <t>✓ Definieren Sie branchenspezifische Schwellenwerte</t>
        </is>
      </c>
      <c r="B36" t="inlineStr"/>
    </row>
    <row r="37">
      <c r="A37" s="26" t="inlineStr">
        <is>
          <t>✓ Leiten Sie konkrete Maßnahmen aus der Analyse ab</t>
        </is>
      </c>
      <c r="B37" t="inlineStr"/>
    </row>
    <row r="38">
      <c r="A38" s="25" t="inlineStr"/>
      <c r="B38" t="inlineStr"/>
    </row>
    <row r="39">
      <c r="A39" s="26" t="inlineStr">
        <is>
          <t>Best Practices:</t>
        </is>
      </c>
      <c r="B39" t="inlineStr"/>
    </row>
    <row r="40">
      <c r="A40" s="26" t="inlineStr">
        <is>
          <t>• Ein ausgewogenes Portfolio benötigt Cash Cows zur Finanzierung</t>
        </is>
      </c>
      <c r="B40" t="inlineStr"/>
    </row>
    <row r="41">
      <c r="A41" s="26" t="inlineStr">
        <is>
          <t>• Stars sind die zukünftigen Cash Cows</t>
        </is>
      </c>
      <c r="B41" t="inlineStr"/>
    </row>
    <row r="42">
      <c r="A42" s="26" t="inlineStr">
        <is>
          <t>• Bei Question Marks selektiv vorgehen - nicht alle investieren</t>
        </is>
      </c>
      <c r="B42" t="inlineStr"/>
    </row>
    <row r="43">
      <c r="A43" s="26" t="inlineStr">
        <is>
          <t>• Poor Dogs kritisch prüfen - oft binden sie mehr Ressourcen als sie wert sind</t>
        </is>
      </c>
      <c r="B43" t="inlineStr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5"/>
  <sheetViews>
    <sheetView workbookViewId="0">
      <selection activeCell="A1" sqref="A1"/>
    </sheetView>
  </sheetViews>
  <sheetFormatPr baseColWidth="8" defaultRowHeight="15"/>
  <cols>
    <col width="18" customWidth="1" min="1" max="1"/>
    <col width="30" customWidth="1" min="2" max="2"/>
    <col width="20" customWidth="1" min="3" max="3"/>
    <col width="35" customWidth="1" min="4" max="4"/>
    <col width="22" customWidth="1" min="5" max="5"/>
  </cols>
  <sheetData>
    <row r="1">
      <c r="A1" s="1" t="inlineStr">
        <is>
          <t>BCG-Matrix: Normstrategien im Überblick</t>
        </is>
      </c>
    </row>
    <row r="3">
      <c r="A3" s="27" t="inlineStr">
        <is>
          <t>Quadrant</t>
        </is>
      </c>
      <c r="B3" s="27" t="inlineStr">
        <is>
          <t>Merkmale</t>
        </is>
      </c>
      <c r="C3" s="27" t="inlineStr">
        <is>
          <t>Normstrategie</t>
        </is>
      </c>
      <c r="D3" s="27" t="inlineStr">
        <is>
          <t>Maßnahmen</t>
        </is>
      </c>
      <c r="E3" s="27" t="inlineStr">
        <is>
          <t>Cashflow</t>
        </is>
      </c>
    </row>
    <row r="4" ht="80" customHeight="1">
      <c r="A4" s="28" t="inlineStr">
        <is>
          <t>⭐ STARS
(Sterne)</t>
        </is>
      </c>
      <c r="B4" s="29" t="inlineStr">
        <is>
          <t>Hohes Wachstum
Hoher Marktanteil
Marktführer in wachstumsstarken Segmenten</t>
        </is>
      </c>
      <c r="C4" s="29" t="inlineStr">
        <is>
          <t>Investitionsstrategie</t>
        </is>
      </c>
      <c r="D4" s="29" t="inlineStr">
        <is>
          <t>Marktanteile ausbauen
F&amp;E intensivieren
Marketing verstärken
Produktentwicklung vorantreiben</t>
        </is>
      </c>
      <c r="E4" s="29" t="inlineStr">
        <is>
          <t>Neutral bis negativ
(hohe Investitionen)</t>
        </is>
      </c>
    </row>
    <row r="5" ht="80" customHeight="1">
      <c r="A5" s="30" t="inlineStr">
        <is>
          <t>🐄 CASH COWS
(Melkkühe)</t>
        </is>
      </c>
      <c r="B5" s="29" t="inlineStr">
        <is>
          <t>Niedriges Wachstum
Hoher Marktanteil
Stabile Nachfrage durch Marktreife</t>
        </is>
      </c>
      <c r="C5" s="29" t="inlineStr">
        <is>
          <t>Abschöpfungsstrategie</t>
        </is>
      </c>
      <c r="D5" s="29" t="inlineStr">
        <is>
          <t>Kosten senken
Gewinne maximieren
Investitionen minimieren
Cashflow zur Finanzierung nutzen</t>
        </is>
      </c>
      <c r="E5" s="29" t="inlineStr">
        <is>
          <t>Stark positiv
(Hauptfinanzierungsquelle)</t>
        </is>
      </c>
    </row>
    <row r="6" ht="80" customHeight="1">
      <c r="A6" s="31" t="inlineStr">
        <is>
          <t>❓ QUESTION MARKS
(Fragezeichen)</t>
        </is>
      </c>
      <c r="B6" s="29" t="inlineStr">
        <is>
          <t>Hohes Wachstum
Niedriger Marktanteil
Produkte in Einführungs- oder Wachstumsphase</t>
        </is>
      </c>
      <c r="C6" s="29" t="inlineStr">
        <is>
          <t>Offensiv- oder
Desinvestitionsstrategie</t>
        </is>
      </c>
      <c r="D6" s="29" t="inlineStr">
        <is>
          <t>Selektiv investieren
Marktanteile aufbauen
Oder: Rechtzeitig aussteigen
Kritische Bewertung erforderlich</t>
        </is>
      </c>
      <c r="E6" s="29" t="inlineStr">
        <is>
          <t>Negativ
(hoher Finanzbedarf)</t>
        </is>
      </c>
    </row>
    <row r="7" ht="80" customHeight="1">
      <c r="A7" s="32" t="inlineStr">
        <is>
          <t>🐕 POOR DOGS
(Arme Hunde)</t>
        </is>
      </c>
      <c r="B7" s="29" t="inlineStr">
        <is>
          <t>Niedriges Wachstum
Niedriger Marktanteil
Geringe Wachstumsperspektiven</t>
        </is>
      </c>
      <c r="C7" s="29" t="inlineStr">
        <is>
          <t>Desinvestitionsstrategie</t>
        </is>
      </c>
      <c r="D7" s="29" t="inlineStr">
        <is>
          <t>Vom Markt nehmen
Verkaufen
Nische finden
Ressourcen freisetzen</t>
        </is>
      </c>
      <c r="E7" s="29" t="inlineStr">
        <is>
          <t>Neutral bis negativ
(binden Ressourcen)</t>
        </is>
      </c>
    </row>
    <row r="10">
      <c r="A10" s="33" t="inlineStr">
        <is>
          <t>Idealer Portfolio-Mix</t>
        </is>
      </c>
    </row>
    <row r="11">
      <c r="A11" s="23" t="inlineStr">
        <is>
          <t>Ein ausgewogenes Portfolio benötigt:</t>
        </is>
      </c>
    </row>
    <row r="12">
      <c r="A12" s="34" t="inlineStr">
        <is>
          <t>✓ Cash Cows zur Finanzierung von Wachstumsinitiativen</t>
        </is>
      </c>
    </row>
    <row r="13">
      <c r="A13" s="34" t="inlineStr">
        <is>
          <t>✓ Stars für zukünftiges Wachstum und als künftige Cash Cows</t>
        </is>
      </c>
    </row>
    <row r="14">
      <c r="A14" s="34" t="inlineStr">
        <is>
          <t>✓ Ausgewählte Question Marks als Pipeline für neue Stars</t>
        </is>
      </c>
    </row>
    <row r="15">
      <c r="A15" s="34" t="inlineStr">
        <is>
          <t>✓ Möglichst wenige Poor Dogs - diese binden nur Ressourcen</t>
        </is>
      </c>
    </row>
  </sheetData>
  <mergeCells count="7">
    <mergeCell ref="A12:E12"/>
    <mergeCell ref="A15:E15"/>
    <mergeCell ref="A10:E10"/>
    <mergeCell ref="A11:E11"/>
    <mergeCell ref="A1:E1"/>
    <mergeCell ref="A13:E13"/>
    <mergeCell ref="A14:E1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2025-12-30T09:34:45Z</dcterms:created>
  <dcterms:modified xmlns:dcterms="http://purl.org/dc/terms/" xmlns:xsi="http://www.w3.org/2001/XMLSchema-instance" xsi:type="dcterms:W3CDTF">2025-12-30T09:34:45Z</dcterms:modified>
</cp:coreProperties>
</file>