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1_Rohdaten" sheetId="1" state="visible" r:id="rId2"/>
    <sheet name="2_PivotTable_Simulation" sheetId="2" state="visible" r:id="rId3"/>
    <sheet name="3_PivotTable_Region_Quartal" sheetId="3" state="visible" r:id="rId4"/>
    <sheet name="4_Margen-Rechner" sheetId="4" state="visible" r:id="rId5"/>
    <sheet name="5_Anleitung" sheetId="5" state="visible" r:id="rId6"/>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<sst xmlns="http://schemas.openxmlformats.org/spreadsheetml/2006/main" count="172" uniqueCount="107">
  <si>
    <t xml:space="preserve">📊  Rohdaten – Produkt / Umsatz / Kosten</t>
  </si>
  <si>
    <t xml:space="preserve">Blaue Zellen = Eingaben (Hardcoded). Schwarze Zellen = Formeln. Alle Änderungen hier wirken sich automatisch auf die PivotTable-Simulation aus.</t>
  </si>
  <si>
    <t xml:space="preserve">Produkt</t>
  </si>
  <si>
    <t xml:space="preserve">Region</t>
  </si>
  <si>
    <t xml:space="preserve">Quartal</t>
  </si>
  <si>
    <t xml:space="preserve">Umsatz (€)</t>
  </si>
  <si>
    <t xml:space="preserve">Kosten (€)</t>
  </si>
  <si>
    <t xml:space="preserve">Gewinn (€)*</t>
  </si>
  <si>
    <t xml:space="preserve">Marge (%)*</t>
  </si>
  <si>
    <t xml:space="preserve">Laptop Pro</t>
  </si>
  <si>
    <t xml:space="preserve">Nord</t>
  </si>
  <si>
    <t xml:space="preserve">Q1</t>
  </si>
  <si>
    <t xml:space="preserve">Süd</t>
  </si>
  <si>
    <t xml:space="preserve">Q2</t>
  </si>
  <si>
    <t xml:space="preserve">Tablet Air</t>
  </si>
  <si>
    <t xml:space="preserve">Smartphone X</t>
  </si>
  <si>
    <t xml:space="preserve">Monitor HD</t>
  </si>
  <si>
    <t xml:space="preserve">GESAMT</t>
  </si>
  <si>
    <t xml:space="preserve">* Berechnetes Feld (Formel): Gewinn = Umsatz − Kosten  |  Marge = (Umsatz − Kosten) / Umsatz  → simuliert das Excel-Pivot-Berechnete-Feld</t>
  </si>
  <si>
    <t xml:space="preserve">📊  PivotTable-Simulation – Aggregiert nach Produkt (mit berechnetem Feld)</t>
  </si>
  <si>
    <t xml:space="preserve">Die Spalten 'Gewinn' und 'Marge' sind berechnete Felder: Gewinn = Umsatz − Kosten  |  Marge = (Umsatz − Kosten) / Umsatz</t>
  </si>
  <si>
    <t xml:space="preserve">Σ Umsatz (€)</t>
  </si>
  <si>
    <t xml:space="preserve">Σ Kosten (€)</t>
  </si>
  <si>
    <t xml:space="preserve">Gewinn (€) ⚙️ Ber. Feld</t>
  </si>
  <si>
    <t xml:space="preserve">Marge (%) ⚙️ Ber. Feld</t>
  </si>
  <si>
    <t xml:space="preserve">Anteil Umsatz (%)</t>
  </si>
  <si>
    <t xml:space="preserve">Ø Marge Bewertung</t>
  </si>
  <si>
    <t xml:space="preserve">⚙️  BERECHNETES FELD – Erklärung
Ein berechnetes Feld ist eine virtuelle Spalte in einer Pivot-Tabelle, die auf Basis bestehender Felder Berechnungen durchführt. Excel aggregiert zunächst alle Basisdaten (Summe) und wendet erst danach die Formel an. Daher eignen sich berechnete Felder primär für Addition, Subtraktion und Division (z. B. Margen), NICHT für Multiplikationen (z. B. Menge × Stückpreis).</t>
  </si>
  <si>
    <t xml:space="preserve">📊  PivotTable-Simulation – Aggregiert nach Region × Quartal</t>
  </si>
  <si>
    <t xml:space="preserve">SUMIFS aggregiert Umsatz und Kosten nach Region und Quartal. Gewinn und Marge sind berechnete Felder.</t>
  </si>
  <si>
    <t xml:space="preserve">Gewinn (€) ⚙️</t>
  </si>
  <si>
    <t xml:space="preserve">Marge (%) ⚙️</t>
  </si>
  <si>
    <t xml:space="preserve">Vorjahresvergleich</t>
  </si>
  <si>
    <t xml:space="preserve">Status</t>
  </si>
  <si>
    <t xml:space="preserve">k.A. (Vorjahr fehlt)</t>
  </si>
  <si>
    <t xml:space="preserve">🧮  Interaktiver Margen-Rechner – Testen Sie Ihre berechneten Felder</t>
  </si>
  <si>
    <t xml:space="preserve">📥  EINGABEN (Blaue Zellen – Werte hier ändern)</t>
  </si>
  <si>
    <t xml:space="preserve">Umsatz</t>
  </si>
  <si>
    <t xml:space="preserve">Kosten</t>
  </si>
  <si>
    <t xml:space="preserve">⬆️  Ändern Sie die gelben Zellen, um das Ergebnis live zu berechnen.</t>
  </si>
  <si>
    <t xml:space="preserve">📤  ERGEBNISSE – Berechnete Felder (Formeln)</t>
  </si>
  <si>
    <t xml:space="preserve">Gewinn (€)</t>
  </si>
  <si>
    <t xml:space="preserve">Gewinnmarge (%)</t>
  </si>
  <si>
    <t xml:space="preserve">Kosten-Umsatz-Quote</t>
  </si>
  <si>
    <t xml:space="preserve">Kostenaufschlag</t>
  </si>
  <si>
    <t xml:space="preserve">Marge-Bewertung</t>
  </si>
  <si>
    <t xml:space="preserve">📐  Formel-Übersicht für das Dialogfenster 'Berechnetes Feld'</t>
  </si>
  <si>
    <t xml:space="preserve">Berechnetes Feld</t>
  </si>
  <si>
    <t xml:space="preserve">Name im Dialog</t>
  </si>
  <si>
    <t xml:space="preserve">Formel im Dialog</t>
  </si>
  <si>
    <t xml:space="preserve">Hinweis</t>
  </si>
  <si>
    <t xml:space="preserve">Ergebnis-Typ</t>
  </si>
  <si>
    <t xml:space="preserve">Gewinn</t>
  </si>
  <si>
    <t xml:space="preserve"> = Umsatz - Kosten</t>
  </si>
  <si>
    <t xml:space="preserve">Einfache Subtraktion – ✅ korrekt</t>
  </si>
  <si>
    <t xml:space="preserve">Währung</t>
  </si>
  <si>
    <t xml:space="preserve">Gewinnmarge</t>
  </si>
  <si>
    <t xml:space="preserve">Marge</t>
  </si>
  <si>
    <t xml:space="preserve"> = (Umsatz - Kosten) / Umsatz</t>
  </si>
  <si>
    <t xml:space="preserve">Division nach Aggregation – ✅ korrekt</t>
  </si>
  <si>
    <t xml:space="preserve">Prozent</t>
  </si>
  <si>
    <t xml:space="preserve">Kosten-Quote</t>
  </si>
  <si>
    <t xml:space="preserve">KostenQuote</t>
  </si>
  <si>
    <t xml:space="preserve"> = Kosten / Umsatz</t>
  </si>
  <si>
    <t xml:space="preserve">Division – ✅ korrekt</t>
  </si>
  <si>
    <t xml:space="preserve">⚠️ Umsatz</t>
  </si>
  <si>
    <t xml:space="preserve">FALSCH!</t>
  </si>
  <si>
    <t xml:space="preserve"> = Menge * Preis</t>
  </si>
  <si>
    <t xml:space="preserve">Multiplikation – ❌ FALSCH im Pivot!</t>
  </si>
  <si>
    <t xml:space="preserve">Fehler</t>
  </si>
  <si>
    <t xml:space="preserve">📘  Anleitung: Berechnetes Feld in Excel Pivot-Tabelle einfügen</t>
  </si>
  <si>
    <t xml:space="preserve">1</t>
  </si>
  <si>
    <t xml:space="preserve">Pivot-Tabelle aktivieren</t>
  </si>
  <si>
    <t xml:space="preserve">Klicken Sie in eine beliebige Zelle Ihrer bestehenden Pivot-Tabelle. Dadurch erscheinen im Menüband die PivotTable-Tools.</t>
  </si>
  <si>
    <t xml:space="preserve">2</t>
  </si>
  <si>
    <t xml:space="preserve">Menüband navigieren</t>
  </si>
  <si>
    <t xml:space="preserve">Gehen Sie auf den Reiter 'PivotTable-Analyse' (in älteren Excel-Versionen 'Optionen' oder 'Analysieren').</t>
  </si>
  <si>
    <t xml:space="preserve">3</t>
  </si>
  <si>
    <t xml:space="preserve">Funktion aufrufen</t>
  </si>
  <si>
    <t xml:space="preserve">Klicken Sie in der Gruppe 'Berechnungen' auf 'Felder, Elemente und Gruppen' → 'Berechnetes Feld...'</t>
  </si>
  <si>
    <t xml:space="preserve">4</t>
  </si>
  <si>
    <t xml:space="preserve">Name vergeben</t>
  </si>
  <si>
    <t xml:space="preserve">Vergeben Sie unter 'Name' einen aussagekräftigen Titel, z. B. 'Gewinn'.</t>
  </si>
  <si>
    <t xml:space="preserve">5</t>
  </si>
  <si>
    <t xml:space="preserve">Formel eingeben</t>
  </si>
  <si>
    <t xml:space="preserve">Im Feld 'Formel' löschen Sie die Null. Doppelklicken Sie auf 'Umsatz', tippen Sie ein Minus, doppelklicken Sie auf 'Kosten'. Ergebnis: = Umsatz - Kosten</t>
  </si>
  <si>
    <t xml:space="preserve">6</t>
  </si>
  <si>
    <t xml:space="preserve">Bestätigen</t>
  </si>
  <si>
    <t xml:space="preserve">Klicken Sie auf 'Hinzufügen' und dann auf 'OK'. Das neue Feld erscheint sofort in Ihrer Pivot-Tabelle.</t>
  </si>
  <si>
    <t xml:space="preserve">⚖️  Berechnetes Feld vs. Berechnetes Element – Der Unterschied</t>
  </si>
  <si>
    <t xml:space="preserve">Merkmal</t>
  </si>
  <si>
    <t xml:space="preserve">Berechnetes Element</t>
  </si>
  <si>
    <t xml:space="preserve">Was wird erstellt?</t>
  </si>
  <si>
    <t xml:space="preserve">Neue Spalte (Datenfeld)</t>
  </si>
  <si>
    <t xml:space="preserve">Neue Zeile (Element) im bestehenden Feld</t>
  </si>
  <si>
    <t xml:space="preserve">Bezug auf</t>
  </si>
  <si>
    <t xml:space="preserve">Andere Felder (Spalten)</t>
  </si>
  <si>
    <t xml:space="preserve">Andere Elemente desselben Feldes</t>
  </si>
  <si>
    <t xml:space="preserve">Beispiel</t>
  </si>
  <si>
    <t xml:space="preserve"> = Umsatz - Kosten  →  'Gewinn'</t>
  </si>
  <si>
    <t xml:space="preserve">Nord + Süd → 'Gesamt D' in Feld 'Region'</t>
  </si>
  <si>
    <t xml:space="preserve">Anwendung</t>
  </si>
  <si>
    <t xml:space="preserve">Margen, Provisionen, Abweichungen</t>
  </si>
  <si>
    <t xml:space="preserve">Regionsgruppen, Zeitperioden</t>
  </si>
  <si>
    <t xml:space="preserve">Fehlerrisiko</t>
  </si>
  <si>
    <t xml:space="preserve">Multiplikationen (falsche Summen)</t>
  </si>
  <si>
    <t xml:space="preserve">Doppelzählung bei Gesamtergebnis</t>
  </si>
</sst>
</file>

<file path=xl/styles.xml><?xml version="1.0" encoding="utf-8"?>
<styleSheet xmlns="http://schemas.openxmlformats.org/spreadsheetml/2006/main">
  <numFmts count="4">
    <numFmt numFmtId="164" formatCode="General"/>
    <numFmt numFmtId="165" formatCode="#,##0&quot; €&quot;;\(#,##0&quot; €)&quot;;\-"/>
    <numFmt numFmtId="166" formatCode="0.0%;\(0.0%\);\-"/>
    <numFmt numFmtId="167" formatCode="#,##0&quot; €&quot;"/>
  </numFmts>
  <fonts count="24">
    <font>
      <sz val="11"/>
      <color rgb="FF000000"/>
      <name val="Calibri"/>
      <family val="2"/>
      <charset val="1"/>
    </font>
    <font>
      <sz val="10"/>
      <name val="Arial"/>
      <family val="0"/>
    </font>
    <font>
      <sz val="10"/>
      <name val="Arial"/>
      <family val="0"/>
    </font>
    <font>
      <sz val="10"/>
      <name val="Arial"/>
      <family val="0"/>
    </font>
    <font>
      <b val="true"/>
      <sz val="14"/>
      <color rgb="FFFFFFFF"/>
      <name val="Arial"/>
      <family val="0"/>
      <charset val="1"/>
    </font>
    <font>
      <i val="true"/>
      <sz val="9"/>
      <color rgb="FF404040"/>
      <name val="Arial"/>
      <family val="0"/>
      <charset val="1"/>
    </font>
    <font>
      <b val="true"/>
      <sz val="11"/>
      <color rgb="FFFFFFFF"/>
      <name val="Arial"/>
      <family val="0"/>
      <charset val="1"/>
    </font>
    <font>
      <sz val="10"/>
      <color rgb="FF000000"/>
      <name val="Arial"/>
      <family val="0"/>
      <charset val="1"/>
    </font>
    <font>
      <sz val="10"/>
      <color rgb="FF0000FF"/>
      <name val="Arial"/>
      <family val="0"/>
      <charset val="1"/>
    </font>
    <font>
      <b val="true"/>
      <sz val="10"/>
      <color rgb="FFFFFFFF"/>
      <name val="Arial"/>
      <family val="0"/>
      <charset val="1"/>
    </font>
    <font>
      <i val="true"/>
      <sz val="8"/>
      <color rgb="FF595959"/>
      <name val="Arial"/>
      <family val="0"/>
      <charset val="1"/>
    </font>
    <font>
      <sz val="10"/>
      <name val="Arial"/>
      <family val="0"/>
      <charset val="1"/>
    </font>
    <font>
      <b val="true"/>
      <sz val="10"/>
      <color rgb="FF000000"/>
      <name val="Arial"/>
      <family val="0"/>
      <charset val="1"/>
    </font>
    <font>
      <sz val="10"/>
      <color rgb="FF1F3864"/>
      <name val="Arial"/>
      <family val="0"/>
      <charset val="1"/>
    </font>
    <font>
      <b val="true"/>
      <sz val="10"/>
      <name val="Arial"/>
      <family val="0"/>
      <charset val="1"/>
    </font>
    <font>
      <i val="true"/>
      <sz val="9"/>
      <color rgb="FF808080"/>
      <name val="Arial"/>
      <family val="0"/>
      <charset val="1"/>
    </font>
    <font>
      <b val="true"/>
      <sz val="11"/>
      <name val="Arial"/>
      <family val="0"/>
      <charset val="1"/>
    </font>
    <font>
      <b val="true"/>
      <sz val="12"/>
      <color rgb="FF0000FF"/>
      <name val="Arial"/>
      <family val="0"/>
      <charset val="1"/>
    </font>
    <font>
      <i val="true"/>
      <sz val="9"/>
      <color rgb="FF595959"/>
      <name val="Arial"/>
      <family val="0"/>
      <charset val="1"/>
    </font>
    <font>
      <b val="true"/>
      <sz val="12"/>
      <color rgb="FF000000"/>
      <name val="Arial"/>
      <family val="0"/>
      <charset val="1"/>
    </font>
    <font>
      <b val="true"/>
      <sz val="10"/>
      <color rgb="FF1F3864"/>
      <name val="Arial"/>
      <family val="0"/>
      <charset val="1"/>
    </font>
    <font>
      <b val="true"/>
      <sz val="11"/>
      <color rgb="FF1F3864"/>
      <name val="Arial"/>
      <family val="0"/>
      <charset val="1"/>
    </font>
    <font>
      <b val="true"/>
      <sz val="12"/>
      <color rgb="FFFFFFFF"/>
      <name val="Arial"/>
      <family val="0"/>
      <charset val="1"/>
    </font>
    <font>
      <b val="true"/>
      <sz val="11"/>
      <color rgb="FF000000"/>
      <name val="Arial"/>
      <family val="0"/>
      <charset val="1"/>
    </font>
  </fonts>
  <fills count="14">
    <fill>
      <patternFill patternType="none"/>
    </fill>
    <fill>
      <patternFill patternType="gray125"/>
    </fill>
    <fill>
      <patternFill patternType="solid">
        <fgColor rgb="FF1F3864"/>
        <bgColor rgb="FF333399"/>
      </patternFill>
    </fill>
    <fill>
      <patternFill patternType="solid">
        <fgColor rgb="FFD9E1F2"/>
        <bgColor rgb="FFDEEAF1"/>
      </patternFill>
    </fill>
    <fill>
      <patternFill patternType="solid">
        <fgColor rgb="FF2E75B6"/>
        <bgColor rgb="FF0066CC"/>
      </patternFill>
    </fill>
    <fill>
      <patternFill patternType="solid">
        <fgColor rgb="FFEBF3FB"/>
        <bgColor rgb="FFF2F2F2"/>
      </patternFill>
    </fill>
    <fill>
      <patternFill patternType="solid">
        <fgColor rgb="FFE2EFDA"/>
        <bgColor rgb="FFDEEAF1"/>
      </patternFill>
    </fill>
    <fill>
      <patternFill patternType="solid">
        <fgColor rgb="FFF2F2F2"/>
        <bgColor rgb="FFEBF3FB"/>
      </patternFill>
    </fill>
    <fill>
      <patternFill patternType="solid">
        <fgColor rgb="FFFFFFFF"/>
        <bgColor rgb="FFF2F2F2"/>
      </patternFill>
    </fill>
    <fill>
      <patternFill patternType="solid">
        <fgColor rgb="FFDEEAF1"/>
        <bgColor rgb="FFD9E1F2"/>
      </patternFill>
    </fill>
    <fill>
      <patternFill patternType="solid">
        <fgColor rgb="FFFFF2CC"/>
        <bgColor rgb="FFFCE4D6"/>
      </patternFill>
    </fill>
    <fill>
      <patternFill patternType="solid">
        <fgColor rgb="FF375623"/>
        <bgColor rgb="FF404040"/>
      </patternFill>
    </fill>
    <fill>
      <patternFill patternType="solid">
        <fgColor rgb="FFBDD7EE"/>
        <bgColor rgb="FFD9E1F2"/>
      </patternFill>
    </fill>
    <fill>
      <patternFill patternType="solid">
        <fgColor rgb="FFFCE4D6"/>
        <bgColor rgb="FFFFF2CC"/>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style="medium"/>
      <right/>
      <top style="medium"/>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left" vertical="center" textRotation="0" wrapText="false" indent="0" shrinkToFit="false"/>
      <protection locked="true" hidden="false"/>
    </xf>
    <xf numFmtId="164" fontId="5" fillId="3" borderId="0" xfId="0" applyFont="true" applyBorder="true" applyAlignment="true" applyProtection="false">
      <alignment horizontal="left" vertical="center" textRotation="0" wrapText="false" indent="0" shrinkToFit="false"/>
      <protection locked="true" hidden="false"/>
    </xf>
    <xf numFmtId="164" fontId="6" fillId="4" borderId="1" xfId="0" applyFont="true" applyBorder="true" applyAlignment="true" applyProtection="false">
      <alignment horizontal="center" vertical="center" textRotation="0" wrapText="false" indent="0" shrinkToFit="false"/>
      <protection locked="true" hidden="false"/>
    </xf>
    <xf numFmtId="164" fontId="7" fillId="5" borderId="1" xfId="0" applyFont="true" applyBorder="true" applyAlignment="true" applyProtection="false">
      <alignment horizontal="left" vertical="center" textRotation="0" wrapText="false" indent="0" shrinkToFit="false"/>
      <protection locked="true" hidden="false"/>
    </xf>
    <xf numFmtId="164" fontId="7" fillId="5" borderId="1" xfId="0" applyFont="true" applyBorder="true" applyAlignment="true" applyProtection="false">
      <alignment horizontal="center" vertical="center" textRotation="0" wrapText="false" indent="0" shrinkToFit="false"/>
      <protection locked="true" hidden="false"/>
    </xf>
    <xf numFmtId="165" fontId="8" fillId="0" borderId="1" xfId="0" applyFont="true" applyBorder="true" applyAlignment="true" applyProtection="false">
      <alignment horizontal="right" vertical="center" textRotation="0" wrapText="false" indent="0" shrinkToFit="false"/>
      <protection locked="true" hidden="false"/>
    </xf>
    <xf numFmtId="165" fontId="7" fillId="6" borderId="1" xfId="0" applyFont="true" applyBorder="true" applyAlignment="true" applyProtection="false">
      <alignment horizontal="center" vertical="center" textRotation="0" wrapText="false" indent="0" shrinkToFit="false"/>
      <protection locked="true" hidden="false"/>
    </xf>
    <xf numFmtId="166" fontId="7" fillId="6" borderId="1" xfId="0" applyFont="true" applyBorder="true" applyAlignment="true" applyProtection="false">
      <alignment horizontal="center" vertical="center" textRotation="0" wrapText="false" indent="0" shrinkToFit="false"/>
      <protection locked="true" hidden="false"/>
    </xf>
    <xf numFmtId="164" fontId="7" fillId="0" borderId="1" xfId="0" applyFont="true" applyBorder="true" applyAlignment="true" applyProtection="false">
      <alignment horizontal="left" vertical="center" textRotation="0" wrapText="false" indent="0" shrinkToFit="false"/>
      <protection locked="true" hidden="false"/>
    </xf>
    <xf numFmtId="164" fontId="7" fillId="0"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left"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5" fontId="9" fillId="2" borderId="1" xfId="0" applyFont="true" applyBorder="true" applyAlignment="true" applyProtection="false">
      <alignment horizontal="right" vertical="center" textRotation="0" wrapText="false" indent="0" shrinkToFit="false"/>
      <protection locked="true" hidden="false"/>
    </xf>
    <xf numFmtId="166" fontId="9" fillId="2" borderId="1" xfId="0" applyFont="true" applyBorder="true" applyAlignment="true" applyProtection="false">
      <alignment horizontal="center" vertical="center" textRotation="0" wrapText="false" indent="0" shrinkToFit="false"/>
      <protection locked="true" hidden="false"/>
    </xf>
    <xf numFmtId="164" fontId="10" fillId="0" borderId="0" xfId="0" applyFont="true" applyBorder="true" applyAlignment="true" applyProtection="false">
      <alignment horizontal="left" vertical="center" textRotation="0" wrapText="false" indent="0" shrinkToFit="false"/>
      <protection locked="true" hidden="false"/>
    </xf>
    <xf numFmtId="164" fontId="6" fillId="4" borderId="1" xfId="0" applyFont="true" applyBorder="true" applyAlignment="true" applyProtection="false">
      <alignment horizontal="center" vertical="center" textRotation="0" wrapText="true" indent="0" shrinkToFit="false"/>
      <protection locked="true" hidden="false"/>
    </xf>
    <xf numFmtId="164" fontId="11" fillId="5" borderId="1" xfId="0" applyFont="true" applyBorder="true" applyAlignment="true" applyProtection="false">
      <alignment horizontal="left" vertical="center" textRotation="0" wrapText="false" indent="0" shrinkToFit="false"/>
      <protection locked="true" hidden="false"/>
    </xf>
    <xf numFmtId="165" fontId="7" fillId="7" borderId="1" xfId="0" applyFont="true" applyBorder="true" applyAlignment="true" applyProtection="false">
      <alignment horizontal="right" vertical="center" textRotation="0" wrapText="false" indent="0" shrinkToFit="false"/>
      <protection locked="true" hidden="false"/>
    </xf>
    <xf numFmtId="165" fontId="12" fillId="6" borderId="1" xfId="0" applyFont="true" applyBorder="true" applyAlignment="true" applyProtection="false">
      <alignment horizontal="right" vertical="center" textRotation="0" wrapText="false" indent="0" shrinkToFit="false"/>
      <protection locked="true" hidden="false"/>
    </xf>
    <xf numFmtId="166" fontId="12" fillId="6" borderId="1" xfId="0" applyFont="true" applyBorder="true" applyAlignment="true" applyProtection="false">
      <alignment horizontal="center" vertical="center" textRotation="0" wrapText="false" indent="0" shrinkToFit="false"/>
      <protection locked="true" hidden="false"/>
    </xf>
    <xf numFmtId="166" fontId="7" fillId="7" borderId="1" xfId="0" applyFont="true" applyBorder="true" applyAlignment="true" applyProtection="false">
      <alignment horizontal="center" vertical="center" textRotation="0" wrapText="false" indent="0" shrinkToFit="false"/>
      <protection locked="true" hidden="false"/>
    </xf>
    <xf numFmtId="164" fontId="7" fillId="7" borderId="1" xfId="0" applyFont="true" applyBorder="true" applyAlignment="true" applyProtection="false">
      <alignment horizontal="center" vertical="center" textRotation="0" wrapText="false" indent="0" shrinkToFit="false"/>
      <protection locked="true" hidden="false"/>
    </xf>
    <xf numFmtId="164" fontId="11" fillId="8" borderId="1" xfId="0" applyFont="true" applyBorder="true" applyAlignment="true" applyProtection="false">
      <alignment horizontal="left" vertical="center" textRotation="0" wrapText="false" indent="0" shrinkToFit="false"/>
      <protection locked="true" hidden="false"/>
    </xf>
    <xf numFmtId="164" fontId="0" fillId="2" borderId="1" xfId="0" applyFont="false" applyBorder="true" applyAlignment="true" applyProtection="false">
      <alignment horizontal="general" vertical="bottom" textRotation="0" wrapText="false" indent="0" shrinkToFit="false"/>
      <protection locked="true" hidden="false"/>
    </xf>
    <xf numFmtId="164" fontId="13" fillId="9" borderId="2" xfId="0" applyFont="true" applyBorder="true" applyAlignment="true" applyProtection="false">
      <alignment horizontal="left" vertical="top" textRotation="0" wrapText="true" indent="0" shrinkToFit="false"/>
      <protection locked="true" hidden="false"/>
    </xf>
    <xf numFmtId="164" fontId="14" fillId="5" borderId="1" xfId="0" applyFont="true" applyBorder="true" applyAlignment="true" applyProtection="false">
      <alignment horizontal="center" vertical="center" textRotation="0" wrapText="false" indent="0" shrinkToFit="false"/>
      <protection locked="true" hidden="false"/>
    </xf>
    <xf numFmtId="164" fontId="11" fillId="5" borderId="1" xfId="0" applyFont="true" applyBorder="true" applyAlignment="true" applyProtection="false">
      <alignment horizontal="center" vertical="center" textRotation="0" wrapText="false" indent="0" shrinkToFit="false"/>
      <protection locked="true" hidden="false"/>
    </xf>
    <xf numFmtId="164" fontId="15" fillId="10" borderId="1" xfId="0" applyFont="true" applyBorder="true" applyAlignment="true" applyProtection="false">
      <alignment horizontal="center" vertical="center" textRotation="0" wrapText="false" indent="0" shrinkToFit="false"/>
      <protection locked="true" hidden="false"/>
    </xf>
    <xf numFmtId="164" fontId="11" fillId="7" borderId="1" xfId="0" applyFont="true" applyBorder="true" applyAlignment="true" applyProtection="false">
      <alignment horizontal="center" vertical="center" textRotation="0" wrapText="false" indent="0" shrinkToFit="false"/>
      <protection locked="true" hidden="false"/>
    </xf>
    <xf numFmtId="164" fontId="14" fillId="6" borderId="1" xfId="0" applyFont="true" applyBorder="true" applyAlignment="true" applyProtection="false">
      <alignment horizontal="center" vertical="center" textRotation="0" wrapText="false" indent="0" shrinkToFit="false"/>
      <protection locked="true" hidden="false"/>
    </xf>
    <xf numFmtId="164" fontId="11" fillId="6" borderId="1" xfId="0" applyFont="true" applyBorder="true" applyAlignment="true" applyProtection="false">
      <alignment horizontal="center" vertical="center" textRotation="0" wrapText="false" indent="0" shrinkToFit="false"/>
      <protection locked="true" hidden="false"/>
    </xf>
    <xf numFmtId="164" fontId="6" fillId="4" borderId="0" xfId="0" applyFont="true" applyBorder="true" applyAlignment="true" applyProtection="false">
      <alignment horizontal="left" vertical="center" textRotation="0" wrapText="false" indent="0" shrinkToFit="false"/>
      <protection locked="true" hidden="false"/>
    </xf>
    <xf numFmtId="164" fontId="16" fillId="9" borderId="1" xfId="0" applyFont="true" applyBorder="true" applyAlignment="true" applyProtection="false">
      <alignment horizontal="left" vertical="center" textRotation="0" wrapText="false" indent="0" shrinkToFit="false"/>
      <protection locked="true" hidden="false"/>
    </xf>
    <xf numFmtId="167" fontId="17" fillId="10" borderId="1" xfId="0" applyFont="true" applyBorder="true" applyAlignment="true" applyProtection="false">
      <alignment horizontal="right" vertical="center" textRotation="0" wrapText="false" indent="0" shrinkToFit="false"/>
      <protection locked="true" hidden="false"/>
    </xf>
    <xf numFmtId="164" fontId="18" fillId="0" borderId="0" xfId="0" applyFont="true" applyBorder="true" applyAlignment="true" applyProtection="false">
      <alignment horizontal="general" vertical="bottom" textRotation="0" wrapText="false" indent="0" shrinkToFit="false"/>
      <protection locked="true" hidden="false"/>
    </xf>
    <xf numFmtId="164" fontId="6" fillId="11" borderId="0" xfId="0" applyFont="true" applyBorder="true" applyAlignment="true" applyProtection="false">
      <alignment horizontal="left" vertical="center" textRotation="0" wrapText="false" indent="0" shrinkToFit="false"/>
      <protection locked="true" hidden="false"/>
    </xf>
    <xf numFmtId="164" fontId="16" fillId="6" borderId="1" xfId="0" applyFont="true" applyBorder="true" applyAlignment="true" applyProtection="false">
      <alignment horizontal="left" vertical="center" textRotation="0" wrapText="false" indent="0" shrinkToFit="false"/>
      <protection locked="true" hidden="false"/>
    </xf>
    <xf numFmtId="165" fontId="19" fillId="6" borderId="1" xfId="0" applyFont="true" applyBorder="true" applyAlignment="true" applyProtection="false">
      <alignment horizontal="right" vertical="center" textRotation="0" wrapText="false" indent="0" shrinkToFit="false"/>
      <protection locked="true" hidden="false"/>
    </xf>
    <xf numFmtId="166" fontId="19" fillId="6" borderId="1" xfId="0" applyFont="true" applyBorder="true" applyAlignment="true" applyProtection="false">
      <alignment horizontal="right" vertical="center" textRotation="0" wrapText="false" indent="0" shrinkToFit="false"/>
      <protection locked="true" hidden="false"/>
    </xf>
    <xf numFmtId="164" fontId="20" fillId="12" borderId="1" xfId="0" applyFont="true" applyBorder="true" applyAlignment="true" applyProtection="false">
      <alignment horizontal="left" vertical="center" textRotation="0" wrapText="true" indent="0" shrinkToFit="false"/>
      <protection locked="true" hidden="false"/>
    </xf>
    <xf numFmtId="164" fontId="7" fillId="8" borderId="1" xfId="0" applyFont="true" applyBorder="true" applyAlignment="true" applyProtection="false">
      <alignment horizontal="left" vertical="center" textRotation="0" wrapText="true" indent="0" shrinkToFit="false"/>
      <protection locked="true" hidden="false"/>
    </xf>
    <xf numFmtId="164" fontId="7" fillId="13" borderId="1" xfId="0" applyFont="true" applyBorder="true" applyAlignment="true" applyProtection="false">
      <alignment horizontal="left" vertical="center" textRotation="0" wrapText="true" indent="0" shrinkToFit="false"/>
      <protection locked="true" hidden="false"/>
    </xf>
    <xf numFmtId="164" fontId="4" fillId="4" borderId="1" xfId="0" applyFont="true" applyBorder="true" applyAlignment="true" applyProtection="false">
      <alignment horizontal="center" vertical="center" textRotation="0" wrapText="false" indent="0" shrinkToFit="false"/>
      <protection locked="true" hidden="false"/>
    </xf>
    <xf numFmtId="164" fontId="21" fillId="12" borderId="1" xfId="0" applyFont="true" applyBorder="true" applyAlignment="true" applyProtection="false">
      <alignment horizontal="left" vertical="center" textRotation="0" wrapText="true" indent="0" shrinkToFit="false"/>
      <protection locked="true" hidden="false"/>
    </xf>
    <xf numFmtId="164" fontId="7" fillId="10" borderId="1" xfId="0" applyFont="true" applyBorder="true" applyAlignment="true" applyProtection="false">
      <alignment horizontal="left" vertical="center" textRotation="0" wrapText="true" indent="0" shrinkToFit="false"/>
      <protection locked="true" hidden="false"/>
    </xf>
    <xf numFmtId="164" fontId="22" fillId="2" borderId="0" xfId="0" applyFont="true" applyBorder="true" applyAlignment="true" applyProtection="false">
      <alignment horizontal="left" vertical="center" textRotation="0" wrapText="false" indent="0" shrinkToFit="false"/>
      <protection locked="true" hidden="false"/>
    </xf>
    <xf numFmtId="164" fontId="23" fillId="12" borderId="1" xfId="0" applyFont="true" applyBorder="true" applyAlignment="true" applyProtection="false">
      <alignment horizontal="left" vertical="center" textRotation="0" wrapText="true" indent="0" shrinkToFit="false"/>
      <protection locked="true" hidden="false"/>
    </xf>
    <xf numFmtId="164" fontId="7" fillId="7" borderId="1" xfId="0" applyFont="true" applyBorder="true" applyAlignment="true" applyProtection="false">
      <alignment horizontal="left"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9E1F2"/>
      <rgbColor rgb="FF808080"/>
      <rgbColor rgb="FF9999FF"/>
      <rgbColor rgb="FF993366"/>
      <rgbColor rgb="FFFFF2CC"/>
      <rgbColor rgb="FFEBF3FB"/>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DEEAF1"/>
      <rgbColor rgb="FFE2EFDA"/>
      <rgbColor rgb="FFF2F2F2"/>
      <rgbColor rgb="FF99CCFF"/>
      <rgbColor rgb="FFFF99CC"/>
      <rgbColor rgb="FFCC99FF"/>
      <rgbColor rgb="FFFCE4D6"/>
      <rgbColor rgb="FF2E75B6"/>
      <rgbColor rgb="FF33CCCC"/>
      <rgbColor rgb="FF99CC00"/>
      <rgbColor rgb="FFFFCC00"/>
      <rgbColor rgb="FFFF9900"/>
      <rgbColor rgb="FFFF6600"/>
      <rgbColor rgb="FF595959"/>
      <rgbColor rgb="FF969696"/>
      <rgbColor rgb="FF1F3864"/>
      <rgbColor rgb="FF339966"/>
      <rgbColor rgb="FF003300"/>
      <rgbColor rgb="FF375623"/>
      <rgbColor rgb="FF993300"/>
      <rgbColor rgb="FF993366"/>
      <rgbColor rgb="FF333399"/>
      <rgbColor rgb="FF404040"/>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22"/>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pane xSplit="0" ySplit="2" topLeftCell="A3" activePane="bottomLeft" state="frozen"/>
      <selection pane="topLeft" activeCell="A1" activeCellId="0" sqref="A1"/>
      <selection pane="bottomLeft" activeCell="A1" activeCellId="0" sqref="A1"/>
    </sheetView>
  </sheetViews>
  <sheetFormatPr defaultColWidth="8.5390625" defaultRowHeight="15" zeroHeight="false" outlineLevelRow="0" outlineLevelCol="0"/>
  <cols>
    <col collapsed="false" customWidth="true" hidden="false" outlineLevel="0" max="1" min="1" style="1" width="20"/>
    <col collapsed="false" customWidth="true" hidden="false" outlineLevel="0" max="2" min="2" style="1" width="14"/>
    <col collapsed="false" customWidth="true" hidden="false" outlineLevel="0" max="3" min="3" style="1" width="10"/>
    <col collapsed="false" customWidth="true" hidden="false" outlineLevel="0" max="6" min="4" style="1" width="14"/>
    <col collapsed="false" customWidth="true" hidden="false" outlineLevel="0" max="7" min="7" style="1" width="12"/>
  </cols>
  <sheetData>
    <row r="1" customFormat="false" ht="31.5" hidden="false" customHeight="true" outlineLevel="0" collapsed="false">
      <c r="A1" s="2" t="s">
        <v>0</v>
      </c>
      <c r="B1" s="2"/>
      <c r="C1" s="2"/>
      <c r="D1" s="2"/>
      <c r="E1" s="2"/>
      <c r="F1" s="2"/>
      <c r="G1" s="2"/>
    </row>
    <row r="2" customFormat="false" ht="18" hidden="false" customHeight="true" outlineLevel="0" collapsed="false">
      <c r="A2" s="3" t="s">
        <v>1</v>
      </c>
      <c r="B2" s="3"/>
      <c r="C2" s="3"/>
      <c r="D2" s="3"/>
      <c r="E2" s="3"/>
      <c r="F2" s="3"/>
      <c r="G2" s="3"/>
    </row>
    <row r="3" customFormat="false" ht="21.75" hidden="false" customHeight="true" outlineLevel="0" collapsed="false">
      <c r="A3" s="4" t="s">
        <v>2</v>
      </c>
      <c r="B3" s="4" t="s">
        <v>3</v>
      </c>
      <c r="C3" s="4" t="s">
        <v>4</v>
      </c>
      <c r="D3" s="4" t="s">
        <v>5</v>
      </c>
      <c r="E3" s="4" t="s">
        <v>6</v>
      </c>
      <c r="F3" s="4" t="s">
        <v>7</v>
      </c>
      <c r="G3" s="4" t="s">
        <v>8</v>
      </c>
    </row>
    <row r="4" customFormat="false" ht="15" hidden="false" customHeight="true" outlineLevel="0" collapsed="false">
      <c r="A4" s="5" t="s">
        <v>9</v>
      </c>
      <c r="B4" s="6" t="s">
        <v>10</v>
      </c>
      <c r="C4" s="6" t="s">
        <v>11</v>
      </c>
      <c r="D4" s="7" t="n">
        <v>45000</v>
      </c>
      <c r="E4" s="7" t="n">
        <v>31500</v>
      </c>
      <c r="F4" s="8" t="n">
        <f aca="false">D4-E4</f>
        <v>13500</v>
      </c>
      <c r="G4" s="9" t="n">
        <f aca="false">IF(D4=0,"-",(D4-E4)/D4)</f>
        <v>0.3</v>
      </c>
    </row>
    <row r="5" customFormat="false" ht="15" hidden="false" customHeight="true" outlineLevel="0" collapsed="false">
      <c r="A5" s="10" t="s">
        <v>9</v>
      </c>
      <c r="B5" s="11" t="s">
        <v>12</v>
      </c>
      <c r="C5" s="11" t="s">
        <v>11</v>
      </c>
      <c r="D5" s="7" t="n">
        <v>38000</v>
      </c>
      <c r="E5" s="7" t="n">
        <v>26600</v>
      </c>
      <c r="F5" s="8" t="n">
        <f aca="false">D5-E5</f>
        <v>11400</v>
      </c>
      <c r="G5" s="9" t="n">
        <f aca="false">IF(D5=0,"-",(D5-E5)/D5)</f>
        <v>0.3</v>
      </c>
    </row>
    <row r="6" customFormat="false" ht="15" hidden="false" customHeight="true" outlineLevel="0" collapsed="false">
      <c r="A6" s="5" t="s">
        <v>9</v>
      </c>
      <c r="B6" s="6" t="s">
        <v>10</v>
      </c>
      <c r="C6" s="6" t="s">
        <v>13</v>
      </c>
      <c r="D6" s="7" t="n">
        <v>52000</v>
      </c>
      <c r="E6" s="7" t="n">
        <v>35360</v>
      </c>
      <c r="F6" s="8" t="n">
        <f aca="false">D6-E6</f>
        <v>16640</v>
      </c>
      <c r="G6" s="9" t="n">
        <f aca="false">IF(D6=0,"-",(D6-E6)/D6)</f>
        <v>0.32</v>
      </c>
    </row>
    <row r="7" customFormat="false" ht="15" hidden="false" customHeight="true" outlineLevel="0" collapsed="false">
      <c r="A7" s="10" t="s">
        <v>9</v>
      </c>
      <c r="B7" s="11" t="s">
        <v>12</v>
      </c>
      <c r="C7" s="11" t="s">
        <v>13</v>
      </c>
      <c r="D7" s="7" t="n">
        <v>41000</v>
      </c>
      <c r="E7" s="7" t="n">
        <v>28700</v>
      </c>
      <c r="F7" s="8" t="n">
        <f aca="false">D7-E7</f>
        <v>12300</v>
      </c>
      <c r="G7" s="9" t="n">
        <f aca="false">IF(D7=0,"-",(D7-E7)/D7)</f>
        <v>0.3</v>
      </c>
    </row>
    <row r="8" customFormat="false" ht="15" hidden="false" customHeight="true" outlineLevel="0" collapsed="false">
      <c r="A8" s="5" t="s">
        <v>14</v>
      </c>
      <c r="B8" s="6" t="s">
        <v>10</v>
      </c>
      <c r="C8" s="6" t="s">
        <v>11</v>
      </c>
      <c r="D8" s="7" t="n">
        <v>28000</v>
      </c>
      <c r="E8" s="7" t="n">
        <v>19600</v>
      </c>
      <c r="F8" s="8" t="n">
        <f aca="false">D8-E8</f>
        <v>8400</v>
      </c>
      <c r="G8" s="9" t="n">
        <f aca="false">IF(D8=0,"-",(D8-E8)/D8)</f>
        <v>0.3</v>
      </c>
    </row>
    <row r="9" customFormat="false" ht="15" hidden="false" customHeight="true" outlineLevel="0" collapsed="false">
      <c r="A9" s="10" t="s">
        <v>14</v>
      </c>
      <c r="B9" s="11" t="s">
        <v>12</v>
      </c>
      <c r="C9" s="11" t="s">
        <v>11</v>
      </c>
      <c r="D9" s="7" t="n">
        <v>33000</v>
      </c>
      <c r="E9" s="7" t="n">
        <v>23100</v>
      </c>
      <c r="F9" s="8" t="n">
        <f aca="false">D9-E9</f>
        <v>9900</v>
      </c>
      <c r="G9" s="9" t="n">
        <f aca="false">IF(D9=0,"-",(D9-E9)/D9)</f>
        <v>0.3</v>
      </c>
    </row>
    <row r="10" customFormat="false" ht="15" hidden="false" customHeight="true" outlineLevel="0" collapsed="false">
      <c r="A10" s="5" t="s">
        <v>14</v>
      </c>
      <c r="B10" s="6" t="s">
        <v>10</v>
      </c>
      <c r="C10" s="6" t="s">
        <v>13</v>
      </c>
      <c r="D10" s="7" t="n">
        <v>31000</v>
      </c>
      <c r="E10" s="7" t="n">
        <v>21700</v>
      </c>
      <c r="F10" s="8" t="n">
        <f aca="false">D10-E10</f>
        <v>9300</v>
      </c>
      <c r="G10" s="9" t="n">
        <f aca="false">IF(D10=0,"-",(D10-E10)/D10)</f>
        <v>0.3</v>
      </c>
    </row>
    <row r="11" customFormat="false" ht="15" hidden="false" customHeight="true" outlineLevel="0" collapsed="false">
      <c r="A11" s="10" t="s">
        <v>14</v>
      </c>
      <c r="B11" s="11" t="s">
        <v>12</v>
      </c>
      <c r="C11" s="11" t="s">
        <v>13</v>
      </c>
      <c r="D11" s="7" t="n">
        <v>29500</v>
      </c>
      <c r="E11" s="7" t="n">
        <v>20650</v>
      </c>
      <c r="F11" s="8" t="n">
        <f aca="false">D11-E11</f>
        <v>8850</v>
      </c>
      <c r="G11" s="9" t="n">
        <f aca="false">IF(D11=0,"-",(D11-E11)/D11)</f>
        <v>0.3</v>
      </c>
    </row>
    <row r="12" customFormat="false" ht="15" hidden="false" customHeight="true" outlineLevel="0" collapsed="false">
      <c r="A12" s="5" t="s">
        <v>15</v>
      </c>
      <c r="B12" s="6" t="s">
        <v>10</v>
      </c>
      <c r="C12" s="6" t="s">
        <v>11</v>
      </c>
      <c r="D12" s="7" t="n">
        <v>67000</v>
      </c>
      <c r="E12" s="7" t="n">
        <v>46900</v>
      </c>
      <c r="F12" s="8" t="n">
        <f aca="false">D12-E12</f>
        <v>20100</v>
      </c>
      <c r="G12" s="9" t="n">
        <f aca="false">IF(D12=0,"-",(D12-E12)/D12)</f>
        <v>0.3</v>
      </c>
    </row>
    <row r="13" customFormat="false" ht="15" hidden="false" customHeight="true" outlineLevel="0" collapsed="false">
      <c r="A13" s="10" t="s">
        <v>15</v>
      </c>
      <c r="B13" s="11" t="s">
        <v>12</v>
      </c>
      <c r="C13" s="11" t="s">
        <v>11</v>
      </c>
      <c r="D13" s="7" t="n">
        <v>72000</v>
      </c>
      <c r="E13" s="7" t="n">
        <v>50400</v>
      </c>
      <c r="F13" s="8" t="n">
        <f aca="false">D13-E13</f>
        <v>21600</v>
      </c>
      <c r="G13" s="9" t="n">
        <f aca="false">IF(D13=0,"-",(D13-E13)/D13)</f>
        <v>0.3</v>
      </c>
    </row>
    <row r="14" customFormat="false" ht="15" hidden="false" customHeight="true" outlineLevel="0" collapsed="false">
      <c r="A14" s="5" t="s">
        <v>15</v>
      </c>
      <c r="B14" s="6" t="s">
        <v>10</v>
      </c>
      <c r="C14" s="6" t="s">
        <v>13</v>
      </c>
      <c r="D14" s="7" t="n">
        <v>78000</v>
      </c>
      <c r="E14" s="7" t="n">
        <v>54600</v>
      </c>
      <c r="F14" s="8" t="n">
        <f aca="false">D14-E14</f>
        <v>23400</v>
      </c>
      <c r="G14" s="9" t="n">
        <f aca="false">IF(D14=0,"-",(D14-E14)/D14)</f>
        <v>0.3</v>
      </c>
    </row>
    <row r="15" customFormat="false" ht="15" hidden="false" customHeight="true" outlineLevel="0" collapsed="false">
      <c r="A15" s="10" t="s">
        <v>15</v>
      </c>
      <c r="B15" s="11" t="s">
        <v>12</v>
      </c>
      <c r="C15" s="11" t="s">
        <v>13</v>
      </c>
      <c r="D15" s="7" t="n">
        <v>81000</v>
      </c>
      <c r="E15" s="7" t="n">
        <v>56700</v>
      </c>
      <c r="F15" s="8" t="n">
        <f aca="false">D15-E15</f>
        <v>24300</v>
      </c>
      <c r="G15" s="9" t="n">
        <f aca="false">IF(D15=0,"-",(D15-E15)/D15)</f>
        <v>0.3</v>
      </c>
    </row>
    <row r="16" customFormat="false" ht="15" hidden="false" customHeight="true" outlineLevel="0" collapsed="false">
      <c r="A16" s="5" t="s">
        <v>16</v>
      </c>
      <c r="B16" s="6" t="s">
        <v>10</v>
      </c>
      <c r="C16" s="6" t="s">
        <v>11</v>
      </c>
      <c r="D16" s="7" t="n">
        <v>21000</v>
      </c>
      <c r="E16" s="7" t="n">
        <v>15540</v>
      </c>
      <c r="F16" s="8" t="n">
        <f aca="false">D16-E16</f>
        <v>5460</v>
      </c>
      <c r="G16" s="9" t="n">
        <f aca="false">IF(D16=0,"-",(D16-E16)/D16)</f>
        <v>0.26</v>
      </c>
    </row>
    <row r="17" customFormat="false" ht="15" hidden="false" customHeight="true" outlineLevel="0" collapsed="false">
      <c r="A17" s="10" t="s">
        <v>16</v>
      </c>
      <c r="B17" s="11" t="s">
        <v>12</v>
      </c>
      <c r="C17" s="11" t="s">
        <v>11</v>
      </c>
      <c r="D17" s="7" t="n">
        <v>18500</v>
      </c>
      <c r="E17" s="7" t="n">
        <v>13690</v>
      </c>
      <c r="F17" s="8" t="n">
        <f aca="false">D17-E17</f>
        <v>4810</v>
      </c>
      <c r="G17" s="9" t="n">
        <f aca="false">IF(D17=0,"-",(D17-E17)/D17)</f>
        <v>0.26</v>
      </c>
    </row>
    <row r="18" customFormat="false" ht="15" hidden="false" customHeight="true" outlineLevel="0" collapsed="false">
      <c r="A18" s="5" t="s">
        <v>16</v>
      </c>
      <c r="B18" s="6" t="s">
        <v>10</v>
      </c>
      <c r="C18" s="6" t="s">
        <v>13</v>
      </c>
      <c r="D18" s="7" t="n">
        <v>24000</v>
      </c>
      <c r="E18" s="7" t="n">
        <v>17760</v>
      </c>
      <c r="F18" s="8" t="n">
        <f aca="false">D18-E18</f>
        <v>6240</v>
      </c>
      <c r="G18" s="9" t="n">
        <f aca="false">IF(D18=0,"-",(D18-E18)/D18)</f>
        <v>0.26</v>
      </c>
    </row>
    <row r="19" customFormat="false" ht="15" hidden="false" customHeight="true" outlineLevel="0" collapsed="false">
      <c r="A19" s="10" t="s">
        <v>16</v>
      </c>
      <c r="B19" s="11" t="s">
        <v>12</v>
      </c>
      <c r="C19" s="11" t="s">
        <v>13</v>
      </c>
      <c r="D19" s="7" t="n">
        <v>22000</v>
      </c>
      <c r="E19" s="7" t="n">
        <v>16280</v>
      </c>
      <c r="F19" s="8" t="n">
        <f aca="false">D19-E19</f>
        <v>5720</v>
      </c>
      <c r="G19" s="9" t="n">
        <f aca="false">IF(D19=0,"-",(D19-E19)/D19)</f>
        <v>0.26</v>
      </c>
    </row>
    <row r="20" customFormat="false" ht="21.75" hidden="false" customHeight="true" outlineLevel="0" collapsed="false">
      <c r="A20" s="12" t="s">
        <v>17</v>
      </c>
      <c r="B20" s="13"/>
      <c r="C20" s="13"/>
      <c r="D20" s="14" t="n">
        <f aca="false">SUM(D4:D19)</f>
        <v>681000</v>
      </c>
      <c r="E20" s="14" t="n">
        <f aca="false">SUM(E4:E19)</f>
        <v>479080</v>
      </c>
      <c r="F20" s="14" t="n">
        <f aca="false">SUM(F4:F19)</f>
        <v>201920</v>
      </c>
      <c r="G20" s="15" t="n">
        <f aca="false">IF(D20=0,"-",(D20-E20)/D20)</f>
        <v>0.296505139500734</v>
      </c>
    </row>
    <row r="22" customFormat="false" ht="15" hidden="false" customHeight="true" outlineLevel="0" collapsed="false">
      <c r="A22" s="16" t="s">
        <v>18</v>
      </c>
      <c r="B22" s="16"/>
      <c r="C22" s="16"/>
      <c r="D22" s="16"/>
      <c r="E22" s="16"/>
      <c r="F22" s="16"/>
      <c r="G22" s="16"/>
    </row>
  </sheetData>
  <mergeCells count="3">
    <mergeCell ref="A1:G1"/>
    <mergeCell ref="A2:G2"/>
    <mergeCell ref="A22:G2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1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5390625" defaultRowHeight="15" zeroHeight="false" outlineLevelRow="0" outlineLevelCol="0"/>
  <cols>
    <col collapsed="false" customWidth="true" hidden="false" outlineLevel="0" max="1" min="1" style="1" width="20"/>
    <col collapsed="false" customWidth="true" hidden="false" outlineLevel="0" max="3" min="2" style="1" width="16"/>
    <col collapsed="false" customWidth="true" hidden="false" outlineLevel="0" max="5" min="4" style="1" width="22"/>
    <col collapsed="false" customWidth="true" hidden="false" outlineLevel="0" max="6" min="6" style="1" width="18"/>
    <col collapsed="false" customWidth="true" hidden="false" outlineLevel="0" max="7" min="7" style="1" width="20"/>
  </cols>
  <sheetData>
    <row r="1" customFormat="false" ht="31.5" hidden="false" customHeight="true" outlineLevel="0" collapsed="false">
      <c r="A1" s="2" t="s">
        <v>19</v>
      </c>
      <c r="B1" s="2"/>
      <c r="C1" s="2"/>
      <c r="D1" s="2"/>
      <c r="E1" s="2"/>
      <c r="F1" s="2"/>
      <c r="G1" s="2"/>
    </row>
    <row r="2" customFormat="false" ht="18" hidden="false" customHeight="true" outlineLevel="0" collapsed="false">
      <c r="A2" s="3" t="s">
        <v>20</v>
      </c>
      <c r="B2" s="3"/>
      <c r="C2" s="3"/>
      <c r="D2" s="3"/>
      <c r="E2" s="3"/>
      <c r="F2" s="3"/>
      <c r="G2" s="3"/>
    </row>
    <row r="3" customFormat="false" ht="36" hidden="false" customHeight="true" outlineLevel="0" collapsed="false">
      <c r="A3" s="17" t="s">
        <v>2</v>
      </c>
      <c r="B3" s="17" t="s">
        <v>21</v>
      </c>
      <c r="C3" s="17" t="s">
        <v>22</v>
      </c>
      <c r="D3" s="17" t="s">
        <v>23</v>
      </c>
      <c r="E3" s="17" t="s">
        <v>24</v>
      </c>
      <c r="F3" s="17" t="s">
        <v>25</v>
      </c>
      <c r="G3" s="17" t="s">
        <v>26</v>
      </c>
    </row>
    <row r="4" customFormat="false" ht="15" hidden="false" customHeight="true" outlineLevel="0" collapsed="false">
      <c r="A4" s="18" t="s">
        <v>9</v>
      </c>
      <c r="B4" s="19" t="n">
        <f aca="false">SUMIF(1_Rohdaten!A$4:A$19,A4,1_Rohdaten!D$4:D$19)</f>
        <v>176000</v>
      </c>
      <c r="C4" s="19" t="n">
        <f aca="false">SUMIF(1_Rohdaten!A$4:A$19,A4,1_Rohdaten!E$4:E$19)</f>
        <v>122160</v>
      </c>
      <c r="D4" s="20" t="n">
        <f aca="false">B4-C4</f>
        <v>53840</v>
      </c>
      <c r="E4" s="21" t="n">
        <f aca="false">IF(B4=0,"-",(B4-C4)/B4)</f>
        <v>0.305909090909091</v>
      </c>
      <c r="F4" s="22" t="n">
        <f aca="false">IF(B8=0,"-",B4/B8)</f>
        <v>0.258443465491924</v>
      </c>
      <c r="G4" s="23" t="str">
        <f aca="false">IF(E4="","-",IF(E4&gt;=0.3,"✅ Sehr gut",IF(E4&gt;=0.2,"🟡 Gut",IF(E4&gt;=0.1,"🟠 Mäßig","🔴 Kritisch"))))</f>
        <v>✅ Sehr gut</v>
      </c>
    </row>
    <row r="5" customFormat="false" ht="15" hidden="false" customHeight="true" outlineLevel="0" collapsed="false">
      <c r="A5" s="24" t="s">
        <v>14</v>
      </c>
      <c r="B5" s="19" t="n">
        <f aca="false">SUMIF(1_Rohdaten!A$4:A$19,A5,1_Rohdaten!D$4:D$19)</f>
        <v>121500</v>
      </c>
      <c r="C5" s="19" t="n">
        <f aca="false">SUMIF(1_Rohdaten!A$4:A$19,A5,1_Rohdaten!E$4:E$19)</f>
        <v>85050</v>
      </c>
      <c r="D5" s="20" t="n">
        <f aca="false">B5-C5</f>
        <v>36450</v>
      </c>
      <c r="E5" s="21" t="n">
        <f aca="false">IF(B5=0,"-",(B5-C5)/B5)</f>
        <v>0.3</v>
      </c>
      <c r="F5" s="22" t="n">
        <f aca="false">IF(B8=0,"-",B5/B8)</f>
        <v>0.1784140969163</v>
      </c>
      <c r="G5" s="23" t="str">
        <f aca="false">IF(E5="","-",IF(E5&gt;=0.3,"✅ Sehr gut",IF(E5&gt;=0.2,"🟡 Gut",IF(E5&gt;=0.1,"🟠 Mäßig","🔴 Kritisch"))))</f>
        <v>✅ Sehr gut</v>
      </c>
    </row>
    <row r="6" customFormat="false" ht="15" hidden="false" customHeight="true" outlineLevel="0" collapsed="false">
      <c r="A6" s="18" t="s">
        <v>15</v>
      </c>
      <c r="B6" s="19" t="n">
        <f aca="false">SUMIF(1_Rohdaten!A$4:A$19,A6,1_Rohdaten!D$4:D$19)</f>
        <v>298000</v>
      </c>
      <c r="C6" s="19" t="n">
        <f aca="false">SUMIF(1_Rohdaten!A$4:A$19,A6,1_Rohdaten!E$4:E$19)</f>
        <v>208600</v>
      </c>
      <c r="D6" s="20" t="n">
        <f aca="false">B6-C6</f>
        <v>89400</v>
      </c>
      <c r="E6" s="21" t="n">
        <f aca="false">IF(B6=0,"-",(B6-C6)/B6)</f>
        <v>0.3</v>
      </c>
      <c r="F6" s="22" t="n">
        <f aca="false">IF(B8=0,"-",B6/B8)</f>
        <v>0.437591776798825</v>
      </c>
      <c r="G6" s="23" t="str">
        <f aca="false">IF(E6="","-",IF(E6&gt;=0.3,"✅ Sehr gut",IF(E6&gt;=0.2,"🟡 Gut",IF(E6&gt;=0.1,"🟠 Mäßig","🔴 Kritisch"))))</f>
        <v>✅ Sehr gut</v>
      </c>
    </row>
    <row r="7" customFormat="false" ht="15" hidden="false" customHeight="true" outlineLevel="0" collapsed="false">
      <c r="A7" s="24" t="s">
        <v>16</v>
      </c>
      <c r="B7" s="19" t="n">
        <f aca="false">SUMIF(1_Rohdaten!A$4:A$19,A7,1_Rohdaten!D$4:D$19)</f>
        <v>85500</v>
      </c>
      <c r="C7" s="19" t="n">
        <f aca="false">SUMIF(1_Rohdaten!A$4:A$19,A7,1_Rohdaten!E$4:E$19)</f>
        <v>63270</v>
      </c>
      <c r="D7" s="20" t="n">
        <f aca="false">B7-C7</f>
        <v>22230</v>
      </c>
      <c r="E7" s="21" t="n">
        <f aca="false">IF(B7=0,"-",(B7-C7)/B7)</f>
        <v>0.26</v>
      </c>
      <c r="F7" s="22" t="n">
        <f aca="false">IF(B8=0,"-",B7/B8)</f>
        <v>0.125550660792952</v>
      </c>
      <c r="G7" s="23" t="str">
        <f aca="false">IF(E7="","-",IF(E7&gt;=0.3,"✅ Sehr gut",IF(E7&gt;=0.2,"🟡 Gut",IF(E7&gt;=0.1,"🟠 Mäßig","🔴 Kritisch"))))</f>
        <v>🟡 Gut</v>
      </c>
    </row>
    <row r="8" customFormat="false" ht="21.75" hidden="false" customHeight="true" outlineLevel="0" collapsed="false">
      <c r="A8" s="12" t="s">
        <v>17</v>
      </c>
      <c r="B8" s="14" t="n">
        <f aca="false">SUM(B4:B7)</f>
        <v>681000</v>
      </c>
      <c r="C8" s="14" t="n">
        <f aca="false">SUM(C4:C7)</f>
        <v>479080</v>
      </c>
      <c r="D8" s="14" t="n">
        <f aca="false">SUM(D4:D7)</f>
        <v>201920</v>
      </c>
      <c r="E8" s="15" t="n">
        <f aca="false">IF(B8=0,"-",(B8-C8)/B8)</f>
        <v>0.296505139500734</v>
      </c>
      <c r="F8" s="15" t="n">
        <v>1</v>
      </c>
      <c r="G8" s="25"/>
    </row>
    <row r="10" customFormat="false" ht="19.5" hidden="false" customHeight="true" outlineLevel="0" collapsed="false">
      <c r="A10" s="26" t="s">
        <v>27</v>
      </c>
      <c r="B10" s="26"/>
      <c r="C10" s="26"/>
      <c r="D10" s="26"/>
      <c r="E10" s="26"/>
      <c r="F10" s="26"/>
      <c r="G10" s="26"/>
    </row>
    <row r="11" customFormat="false" ht="19.5" hidden="false" customHeight="true" outlineLevel="0" collapsed="false">
      <c r="A11" s="26"/>
      <c r="B11" s="26"/>
      <c r="C11" s="26"/>
      <c r="D11" s="26"/>
      <c r="E11" s="26"/>
      <c r="F11" s="26"/>
      <c r="G11" s="26"/>
    </row>
    <row r="12" customFormat="false" ht="19.5" hidden="false" customHeight="true" outlineLevel="0" collapsed="false">
      <c r="A12" s="26"/>
      <c r="B12" s="26"/>
      <c r="C12" s="26"/>
      <c r="D12" s="26"/>
      <c r="E12" s="26"/>
      <c r="F12" s="26"/>
      <c r="G12" s="26"/>
    </row>
    <row r="13" customFormat="false" ht="19.5" hidden="false" customHeight="true" outlineLevel="0" collapsed="false">
      <c r="A13" s="26"/>
      <c r="B13" s="26"/>
      <c r="C13" s="26"/>
      <c r="D13" s="26"/>
      <c r="E13" s="26"/>
      <c r="F13" s="26"/>
      <c r="G13" s="26"/>
    </row>
  </sheetData>
  <mergeCells count="3">
    <mergeCell ref="A1:G1"/>
    <mergeCell ref="A2:G2"/>
    <mergeCell ref="A10:G13"/>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5390625" defaultRowHeight="15" zeroHeight="false" outlineLevelRow="0" outlineLevelCol="0"/>
  <cols>
    <col collapsed="false" customWidth="true" hidden="false" outlineLevel="0" max="1" min="1" style="1" width="12"/>
    <col collapsed="false" customWidth="true" hidden="false" outlineLevel="0" max="2" min="2" style="1" width="10"/>
    <col collapsed="false" customWidth="true" hidden="false" outlineLevel="0" max="5" min="3" style="1" width="16"/>
    <col collapsed="false" customWidth="true" hidden="false" outlineLevel="0" max="6" min="6" style="1" width="14"/>
    <col collapsed="false" customWidth="true" hidden="false" outlineLevel="0" max="7" min="7" style="1" width="18"/>
    <col collapsed="false" customWidth="true" hidden="false" outlineLevel="0" max="8" min="8" style="1" width="14"/>
  </cols>
  <sheetData>
    <row r="1" customFormat="false" ht="31.5" hidden="false" customHeight="true" outlineLevel="0" collapsed="false">
      <c r="A1" s="2" t="s">
        <v>28</v>
      </c>
      <c r="B1" s="2"/>
      <c r="C1" s="2"/>
      <c r="D1" s="2"/>
      <c r="E1" s="2"/>
      <c r="F1" s="2"/>
      <c r="G1" s="2"/>
      <c r="H1" s="2"/>
    </row>
    <row r="2" customFormat="false" ht="18" hidden="false" customHeight="true" outlineLevel="0" collapsed="false">
      <c r="A2" s="3" t="s">
        <v>29</v>
      </c>
      <c r="B2" s="3"/>
      <c r="C2" s="3"/>
      <c r="D2" s="3"/>
      <c r="E2" s="3"/>
      <c r="F2" s="3"/>
      <c r="G2" s="3"/>
      <c r="H2" s="3"/>
    </row>
    <row r="3" customFormat="false" ht="36" hidden="false" customHeight="true" outlineLevel="0" collapsed="false">
      <c r="A3" s="17" t="s">
        <v>3</v>
      </c>
      <c r="B3" s="17" t="s">
        <v>4</v>
      </c>
      <c r="C3" s="17" t="s">
        <v>21</v>
      </c>
      <c r="D3" s="17" t="s">
        <v>22</v>
      </c>
      <c r="E3" s="17" t="s">
        <v>30</v>
      </c>
      <c r="F3" s="17" t="s">
        <v>31</v>
      </c>
      <c r="G3" s="17" t="s">
        <v>32</v>
      </c>
      <c r="H3" s="17" t="s">
        <v>33</v>
      </c>
    </row>
    <row r="4" customFormat="false" ht="15" hidden="false" customHeight="true" outlineLevel="0" collapsed="false">
      <c r="A4" s="27" t="s">
        <v>10</v>
      </c>
      <c r="B4" s="28" t="s">
        <v>11</v>
      </c>
      <c r="C4" s="19" t="n">
        <f aca="false">SUMIFS(1_Rohdaten!D$4:D$19,1_Rohdaten!B$4:B$19,A4,1_Rohdaten!C$4:C$19,B4)</f>
        <v>161000</v>
      </c>
      <c r="D4" s="19" t="n">
        <f aca="false">SUMIFS(1_Rohdaten!E$4:E$19,1_Rohdaten!B$4:B$19,A4,1_Rohdaten!C$4:C$19,B4)</f>
        <v>113540</v>
      </c>
      <c r="E4" s="20" t="n">
        <f aca="false">C4-D4</f>
        <v>47460</v>
      </c>
      <c r="F4" s="21" t="n">
        <f aca="false">IF(C4=0,"-",(C4-D4)/C4)</f>
        <v>0.294782608695652</v>
      </c>
      <c r="G4" s="29" t="s">
        <v>34</v>
      </c>
      <c r="H4" s="30" t="str">
        <f aca="false">IF(F4="","-",IF(F4&gt;=0.3,"✅ Sehr gut",IF(F4&gt;=0.2,"🟡 Gut","🟠 Mäßig")))</f>
        <v>🟡 Gut</v>
      </c>
    </row>
    <row r="5" customFormat="false" ht="15" hidden="false" customHeight="true" outlineLevel="0" collapsed="false">
      <c r="A5" s="28" t="s">
        <v>10</v>
      </c>
      <c r="B5" s="28" t="s">
        <v>13</v>
      </c>
      <c r="C5" s="19" t="n">
        <f aca="false">SUMIFS(1_Rohdaten!D$4:D$19,1_Rohdaten!B$4:B$19,A5,1_Rohdaten!C$4:C$19,B5)</f>
        <v>185000</v>
      </c>
      <c r="D5" s="19" t="n">
        <f aca="false">SUMIFS(1_Rohdaten!E$4:E$19,1_Rohdaten!B$4:B$19,A5,1_Rohdaten!C$4:C$19,B5)</f>
        <v>129420</v>
      </c>
      <c r="E5" s="20" t="n">
        <f aca="false">C5-D5</f>
        <v>55580</v>
      </c>
      <c r="F5" s="21" t="n">
        <f aca="false">IF(C5=0,"-",(C5-D5)/C5)</f>
        <v>0.300432432432432</v>
      </c>
      <c r="G5" s="29" t="s">
        <v>34</v>
      </c>
      <c r="H5" s="30" t="str">
        <f aca="false">IF(F5="","-",IF(F5&gt;=0.3,"✅ Sehr gut",IF(F5&gt;=0.2,"🟡 Gut","🟠 Mäßig")))</f>
        <v>✅ Sehr gut</v>
      </c>
    </row>
    <row r="6" customFormat="false" ht="15" hidden="false" customHeight="true" outlineLevel="0" collapsed="false">
      <c r="A6" s="31" t="s">
        <v>12</v>
      </c>
      <c r="B6" s="32" t="s">
        <v>11</v>
      </c>
      <c r="C6" s="19" t="n">
        <f aca="false">SUMIFS(1_Rohdaten!D$4:D$19,1_Rohdaten!B$4:B$19,A6,1_Rohdaten!C$4:C$19,B6)</f>
        <v>161500</v>
      </c>
      <c r="D6" s="19" t="n">
        <f aca="false">SUMIFS(1_Rohdaten!E$4:E$19,1_Rohdaten!B$4:B$19,A6,1_Rohdaten!C$4:C$19,B6)</f>
        <v>113790</v>
      </c>
      <c r="E6" s="20" t="n">
        <f aca="false">C6-D6</f>
        <v>47710</v>
      </c>
      <c r="F6" s="21" t="n">
        <f aca="false">IF(C6=0,"-",(C6-D6)/C6)</f>
        <v>0.295417956656347</v>
      </c>
      <c r="G6" s="29" t="s">
        <v>34</v>
      </c>
      <c r="H6" s="30" t="str">
        <f aca="false">IF(F6="","-",IF(F6&gt;=0.3,"✅ Sehr gut",IF(F6&gt;=0.2,"🟡 Gut","🟠 Mäßig")))</f>
        <v>🟡 Gut</v>
      </c>
    </row>
    <row r="7" customFormat="false" ht="15" hidden="false" customHeight="true" outlineLevel="0" collapsed="false">
      <c r="A7" s="32" t="s">
        <v>12</v>
      </c>
      <c r="B7" s="32" t="s">
        <v>13</v>
      </c>
      <c r="C7" s="19" t="n">
        <f aca="false">SUMIFS(1_Rohdaten!D$4:D$19,1_Rohdaten!B$4:B$19,A7,1_Rohdaten!C$4:C$19,B7)</f>
        <v>173500</v>
      </c>
      <c r="D7" s="19" t="n">
        <f aca="false">SUMIFS(1_Rohdaten!E$4:E$19,1_Rohdaten!B$4:B$19,A7,1_Rohdaten!C$4:C$19,B7)</f>
        <v>122330</v>
      </c>
      <c r="E7" s="20" t="n">
        <f aca="false">C7-D7</f>
        <v>51170</v>
      </c>
      <c r="F7" s="21" t="n">
        <f aca="false">IF(C7=0,"-",(C7-D7)/C7)</f>
        <v>0.29492795389049</v>
      </c>
      <c r="G7" s="29" t="s">
        <v>34</v>
      </c>
      <c r="H7" s="30" t="str">
        <f aca="false">IF(F7="","-",IF(F7&gt;=0.3,"✅ Sehr gut",IF(F7&gt;=0.2,"🟡 Gut","🟠 Mäßig")))</f>
        <v>🟡 Gut</v>
      </c>
    </row>
    <row r="8" customFormat="false" ht="21.75" hidden="false" customHeight="true" outlineLevel="0" collapsed="false">
      <c r="A8" s="12" t="s">
        <v>17</v>
      </c>
      <c r="B8" s="13"/>
      <c r="C8" s="14" t="n">
        <f aca="false">SUM(C4:C7)</f>
        <v>681000</v>
      </c>
      <c r="D8" s="14" t="n">
        <f aca="false">SUM(D4:D7)</f>
        <v>479080</v>
      </c>
      <c r="E8" s="14" t="n">
        <f aca="false">SUM(E4:E7)</f>
        <v>201920</v>
      </c>
      <c r="F8" s="15" t="n">
        <f aca="false">IF(C8=0,"-",(C8-D8)/C8)</f>
        <v>0.296505139500734</v>
      </c>
      <c r="G8" s="13"/>
      <c r="H8" s="13"/>
    </row>
  </sheetData>
  <mergeCells count="2">
    <mergeCell ref="A1:H1"/>
    <mergeCell ref="A2:H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2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5390625" defaultRowHeight="15" zeroHeight="false" outlineLevelRow="0" outlineLevelCol="0"/>
  <cols>
    <col collapsed="false" customWidth="true" hidden="false" outlineLevel="0" max="1" min="1" style="1" width="30"/>
    <col collapsed="false" customWidth="true" hidden="false" outlineLevel="0" max="5" min="2" style="1" width="20"/>
  </cols>
  <sheetData>
    <row r="1" customFormat="false" ht="31.5" hidden="false" customHeight="true" outlineLevel="0" collapsed="false">
      <c r="A1" s="2" t="s">
        <v>35</v>
      </c>
      <c r="B1" s="2"/>
      <c r="C1" s="2"/>
      <c r="D1" s="2"/>
      <c r="E1" s="2"/>
    </row>
    <row r="3" customFormat="false" ht="24" hidden="false" customHeight="true" outlineLevel="0" collapsed="false">
      <c r="A3" s="33" t="s">
        <v>36</v>
      </c>
      <c r="B3" s="33"/>
      <c r="C3" s="33"/>
      <c r="D3" s="33"/>
      <c r="E3" s="33"/>
    </row>
    <row r="4" customFormat="false" ht="27.75" hidden="false" customHeight="true" outlineLevel="0" collapsed="false">
      <c r="A4" s="34" t="s">
        <v>37</v>
      </c>
      <c r="B4" s="35" t="n">
        <v>95000</v>
      </c>
    </row>
    <row r="5" customFormat="false" ht="27.75" hidden="false" customHeight="true" outlineLevel="0" collapsed="false">
      <c r="A5" s="34" t="s">
        <v>38</v>
      </c>
      <c r="B5" s="35" t="n">
        <v>63000</v>
      </c>
    </row>
    <row r="6" customFormat="false" ht="15" hidden="false" customHeight="true" outlineLevel="0" collapsed="false">
      <c r="A6" s="36" t="s">
        <v>39</v>
      </c>
      <c r="B6" s="36"/>
      <c r="C6" s="36"/>
      <c r="D6" s="36"/>
      <c r="E6" s="36"/>
    </row>
    <row r="8" customFormat="false" ht="24" hidden="false" customHeight="true" outlineLevel="0" collapsed="false">
      <c r="A8" s="37" t="s">
        <v>40</v>
      </c>
      <c r="B8" s="37"/>
      <c r="C8" s="37"/>
      <c r="D8" s="37"/>
      <c r="E8" s="37"/>
    </row>
    <row r="9" customFormat="false" ht="27.75" hidden="false" customHeight="true" outlineLevel="0" collapsed="false">
      <c r="A9" s="38" t="s">
        <v>41</v>
      </c>
      <c r="B9" s="39" t="n">
        <f aca="false">B4-B5</f>
        <v>32000</v>
      </c>
    </row>
    <row r="10" customFormat="false" ht="27.75" hidden="false" customHeight="true" outlineLevel="0" collapsed="false">
      <c r="A10" s="38" t="s">
        <v>42</v>
      </c>
      <c r="B10" s="40" t="n">
        <f aca="false">IF(B4=0,"-",(B4-B5)/B4)</f>
        <v>0.336842105263158</v>
      </c>
    </row>
    <row r="11" customFormat="false" ht="27.75" hidden="false" customHeight="true" outlineLevel="0" collapsed="false">
      <c r="A11" s="38" t="s">
        <v>43</v>
      </c>
      <c r="B11" s="40" t="n">
        <f aca="false">IF(B4=0,"-",B5/B4)</f>
        <v>0.663157894736842</v>
      </c>
    </row>
    <row r="12" customFormat="false" ht="27.75" hidden="false" customHeight="true" outlineLevel="0" collapsed="false">
      <c r="A12" s="38" t="s">
        <v>44</v>
      </c>
      <c r="B12" s="40" t="n">
        <f aca="false">IF(B5=0,"-",(B4-B5)/B5)</f>
        <v>0.507936507936508</v>
      </c>
    </row>
    <row r="13" customFormat="false" ht="27.75" hidden="false" customHeight="true" outlineLevel="0" collapsed="false">
      <c r="A13" s="38" t="s">
        <v>45</v>
      </c>
      <c r="B13" s="38" t="str">
        <f aca="false">IF(B4=0,"Keine Daten",IF((B4-B5)/B4&gt;=0.3,"✅ Sehr gut (≥30%)",IF((B4-B5)/B4&gt;=0.2,"🟡 Gut (20–30%)",IF((B4-B5)/B4&gt;=0.1,"🟠 Mäßig (10–20%)","🔴 Kritisch (&lt;10%)"))))</f>
        <v>✅ Sehr gut (≥30%)</v>
      </c>
    </row>
    <row r="15" customFormat="false" ht="24" hidden="false" customHeight="true" outlineLevel="0" collapsed="false">
      <c r="A15" s="33" t="s">
        <v>46</v>
      </c>
      <c r="B15" s="33"/>
      <c r="C15" s="33"/>
      <c r="D15" s="33"/>
      <c r="E15" s="33"/>
    </row>
    <row r="16" customFormat="false" ht="21.75" hidden="false" customHeight="true" outlineLevel="0" collapsed="false">
      <c r="A16" s="41" t="s">
        <v>47</v>
      </c>
      <c r="B16" s="41" t="s">
        <v>48</v>
      </c>
      <c r="C16" s="41" t="s">
        <v>49</v>
      </c>
      <c r="D16" s="41" t="s">
        <v>50</v>
      </c>
      <c r="E16" s="41" t="s">
        <v>51</v>
      </c>
    </row>
    <row r="17" customFormat="false" ht="27.75" hidden="false" customHeight="true" outlineLevel="0" collapsed="false">
      <c r="A17" s="42" t="s">
        <v>52</v>
      </c>
      <c r="B17" s="42" t="s">
        <v>52</v>
      </c>
      <c r="C17" s="42" t="s">
        <v>53</v>
      </c>
      <c r="D17" s="42" t="s">
        <v>54</v>
      </c>
      <c r="E17" s="42" t="s">
        <v>55</v>
      </c>
    </row>
    <row r="18" customFormat="false" ht="27.75" hidden="false" customHeight="true" outlineLevel="0" collapsed="false">
      <c r="A18" s="42" t="s">
        <v>56</v>
      </c>
      <c r="B18" s="42" t="s">
        <v>57</v>
      </c>
      <c r="C18" s="42" t="s">
        <v>58</v>
      </c>
      <c r="D18" s="42" t="s">
        <v>59</v>
      </c>
      <c r="E18" s="42" t="s">
        <v>60</v>
      </c>
    </row>
    <row r="19" customFormat="false" ht="27.75" hidden="false" customHeight="true" outlineLevel="0" collapsed="false">
      <c r="A19" s="42" t="s">
        <v>61</v>
      </c>
      <c r="B19" s="42" t="s">
        <v>62</v>
      </c>
      <c r="C19" s="42" t="s">
        <v>63</v>
      </c>
      <c r="D19" s="42" t="s">
        <v>64</v>
      </c>
      <c r="E19" s="42" t="s">
        <v>60</v>
      </c>
    </row>
    <row r="20" customFormat="false" ht="27.75" hidden="false" customHeight="true" outlineLevel="0" collapsed="false">
      <c r="A20" s="43" t="s">
        <v>65</v>
      </c>
      <c r="B20" s="43" t="s">
        <v>66</v>
      </c>
      <c r="C20" s="43" t="s">
        <v>67</v>
      </c>
      <c r="D20" s="43" t="s">
        <v>68</v>
      </c>
      <c r="E20" s="43" t="s">
        <v>69</v>
      </c>
    </row>
  </sheetData>
  <mergeCells count="5">
    <mergeCell ref="A1:E1"/>
    <mergeCell ref="A3:E3"/>
    <mergeCell ref="A6:E6"/>
    <mergeCell ref="A8:E8"/>
    <mergeCell ref="A15:E15"/>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5390625" defaultRowHeight="15" zeroHeight="false" outlineLevelRow="0" outlineLevelCol="0"/>
  <cols>
    <col collapsed="false" customWidth="true" hidden="false" outlineLevel="0" max="1" min="1" style="1" width="5"/>
    <col collapsed="false" customWidth="true" hidden="false" outlineLevel="0" max="2" min="2" style="1" width="35"/>
    <col collapsed="false" customWidth="true" hidden="false" outlineLevel="0" max="3" min="3" style="1" width="55"/>
  </cols>
  <sheetData>
    <row r="1" customFormat="false" ht="36" hidden="false" customHeight="true" outlineLevel="0" collapsed="false">
      <c r="A1" s="2" t="s">
        <v>70</v>
      </c>
      <c r="B1" s="2"/>
      <c r="C1" s="2"/>
    </row>
    <row r="3" customFormat="false" ht="51.75" hidden="false" customHeight="true" outlineLevel="0" collapsed="false">
      <c r="A3" s="44" t="s">
        <v>71</v>
      </c>
      <c r="B3" s="45" t="s">
        <v>72</v>
      </c>
      <c r="C3" s="42" t="s">
        <v>73</v>
      </c>
    </row>
    <row r="4" customFormat="false" ht="51.75" hidden="false" customHeight="true" outlineLevel="0" collapsed="false">
      <c r="A4" s="44" t="s">
        <v>74</v>
      </c>
      <c r="B4" s="45" t="s">
        <v>75</v>
      </c>
      <c r="C4" s="42" t="s">
        <v>76</v>
      </c>
    </row>
    <row r="5" customFormat="false" ht="51.75" hidden="false" customHeight="true" outlineLevel="0" collapsed="false">
      <c r="A5" s="44" t="s">
        <v>77</v>
      </c>
      <c r="B5" s="45" t="s">
        <v>78</v>
      </c>
      <c r="C5" s="42" t="s">
        <v>79</v>
      </c>
    </row>
    <row r="6" customFormat="false" ht="51.75" hidden="false" customHeight="true" outlineLevel="0" collapsed="false">
      <c r="A6" s="44" t="s">
        <v>80</v>
      </c>
      <c r="B6" s="45" t="s">
        <v>81</v>
      </c>
      <c r="C6" s="42" t="s">
        <v>82</v>
      </c>
    </row>
    <row r="7" customFormat="false" ht="51.75" hidden="false" customHeight="true" outlineLevel="0" collapsed="false">
      <c r="A7" s="44" t="s">
        <v>83</v>
      </c>
      <c r="B7" s="45" t="s">
        <v>84</v>
      </c>
      <c r="C7" s="46" t="s">
        <v>85</v>
      </c>
    </row>
    <row r="8" customFormat="false" ht="51.75" hidden="false" customHeight="true" outlineLevel="0" collapsed="false">
      <c r="A8" s="44" t="s">
        <v>86</v>
      </c>
      <c r="B8" s="45" t="s">
        <v>87</v>
      </c>
      <c r="C8" s="42" t="s">
        <v>88</v>
      </c>
    </row>
    <row r="10" customFormat="false" ht="27.75" hidden="false" customHeight="true" outlineLevel="0" collapsed="false">
      <c r="A10" s="47" t="s">
        <v>89</v>
      </c>
      <c r="B10" s="47"/>
      <c r="C10" s="47"/>
    </row>
    <row r="11" customFormat="false" ht="36" hidden="false" customHeight="true" outlineLevel="0" collapsed="false">
      <c r="A11" s="48" t="s">
        <v>90</v>
      </c>
      <c r="B11" s="48" t="s">
        <v>47</v>
      </c>
      <c r="C11" s="48" t="s">
        <v>91</v>
      </c>
    </row>
    <row r="12" customFormat="false" ht="36" hidden="false" customHeight="true" outlineLevel="0" collapsed="false">
      <c r="A12" s="42" t="s">
        <v>92</v>
      </c>
      <c r="B12" s="42" t="s">
        <v>93</v>
      </c>
      <c r="C12" s="42" t="s">
        <v>94</v>
      </c>
    </row>
    <row r="13" customFormat="false" ht="36" hidden="false" customHeight="true" outlineLevel="0" collapsed="false">
      <c r="A13" s="49" t="s">
        <v>95</v>
      </c>
      <c r="B13" s="49" t="s">
        <v>96</v>
      </c>
      <c r="C13" s="49" t="s">
        <v>97</v>
      </c>
    </row>
    <row r="14" customFormat="false" ht="36" hidden="false" customHeight="true" outlineLevel="0" collapsed="false">
      <c r="A14" s="42" t="s">
        <v>98</v>
      </c>
      <c r="B14" s="42" t="s">
        <v>99</v>
      </c>
      <c r="C14" s="42" t="s">
        <v>100</v>
      </c>
    </row>
    <row r="15" customFormat="false" ht="36" hidden="false" customHeight="true" outlineLevel="0" collapsed="false">
      <c r="A15" s="49" t="s">
        <v>101</v>
      </c>
      <c r="B15" s="49" t="s">
        <v>102</v>
      </c>
      <c r="C15" s="49" t="s">
        <v>103</v>
      </c>
    </row>
    <row r="16" customFormat="false" ht="36" hidden="false" customHeight="true" outlineLevel="0" collapsed="false">
      <c r="A16" s="42" t="s">
        <v>104</v>
      </c>
      <c r="B16" s="42" t="s">
        <v>105</v>
      </c>
      <c r="C16" s="42" t="s">
        <v>106</v>
      </c>
    </row>
  </sheetData>
  <mergeCells count="2">
    <mergeCell ref="A1:C1"/>
    <mergeCell ref="A10:C10"/>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LibreOffice/7.4.7.2$Linux_X86_64 LibreOffice_project/40$Build-2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2026-03-16T07:07:56Z</dcterms:created>
  <dc:creator>openpyxl</dc:creator>
  <dc:description/>
  <dc:language>en-US</dc:language>
  <cp:lastModifiedBy/>
  <dcterms:modified xsi:type="dcterms:W3CDTF">2026-03-16T07:08:45Z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