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0_Dashboard" sheetId="1" state="visible" r:id="rId2"/>
    <sheet name="01_Budget" sheetId="2" state="visible" r:id="rId3"/>
    <sheet name="02_Zeiterfassung" sheetId="3" state="visible" r:id="rId4"/>
    <sheet name="03_Projektplan" sheetId="4" state="visible" r:id="rId5"/>
    <sheet name="99_Doku" sheetId="5" state="visible" r:id="rId6"/>
  </sheets>
  <definedNames>
    <definedName function="false" hidden="false" localSheetId="0" name="_xlnm.Print_Titles" vbProcedure="false">00_Dashboard!$1:$4</definedName>
    <definedName function="false" hidden="false" localSheetId="1" name="_xlnm.Print_Titles" vbProcedure="false">01_Budget!$1:$4</definedName>
    <definedName function="false" hidden="false" localSheetId="2" name="_xlnm.Print_Titles" vbProcedure="false">02_Zeiterfassung!$1:$4</definedName>
    <definedName function="false" hidden="false" localSheetId="3" name="_xlnm.Print_Titles" vbProcedure="false">03_Projektplan!$1:$4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<sst xmlns="http://schemas.openxmlformats.org/spreadsheetml/2006/main" count="245" uniqueCount="209">
  <si>
    <t xml:space="preserve">EXCEL-VORLAGEN TOOLKIT  |  Standardisierung · Kontrolle · Effizienz</t>
  </si>
  <si>
    <t xml:space="preserve">Dashboard  ·  Zeitersparnis-Rechner  ·  ROI-Analyse</t>
  </si>
  <si>
    <t xml:space="preserve">⏱  Zeitersparnis-Rechner</t>
  </si>
  <si>
    <t xml:space="preserve">Formatierungsaufwand pro Woche (Std)</t>
  </si>
  <si>
    <t xml:space="preserve">Stunden/Woche</t>
  </si>
  <si>
    <t xml:space="preserve">Kalkulatorischer Stundensatz (EUR)</t>
  </si>
  <si>
    <t xml:space="preserve">EUR/Std</t>
  </si>
  <si>
    <t xml:space="preserve">Arbeitswochen pro Jahr</t>
  </si>
  <si>
    <t xml:space="preserve">Wochen/Jahr</t>
  </si>
  <si>
    <t xml:space="preserve">Erstellungsaufwand Vorlage (Std)</t>
  </si>
  <si>
    <t xml:space="preserve">Einmalig</t>
  </si>
  <si>
    <t xml:space="preserve">📊  Ergebnisse</t>
  </si>
  <si>
    <t xml:space="preserve">Ersparte Zeit pro Jahr (Stunden)</t>
  </si>
  <si>
    <t xml:space="preserve">Std/Jahr</t>
  </si>
  <si>
    <t xml:space="preserve">Ersparte Kosten pro Jahr (EUR)</t>
  </si>
  <si>
    <t xml:space="preserve">EUR/Jahr</t>
  </si>
  <si>
    <t xml:space="preserve">Investitionskosten Vorlage (EUR)</t>
  </si>
  <si>
    <t xml:space="preserve">EUR (einmalig)</t>
  </si>
  <si>
    <t xml:space="preserve">ROI (%)</t>
  </si>
  <si>
    <t xml:space="preserve">%</t>
  </si>
  <si>
    <t xml:space="preserve">Amortisation (Wochen)</t>
  </si>
  <si>
    <t xml:space="preserve">Wochen</t>
  </si>
  <si>
    <t xml:space="preserve">🗂  Navigation – Blätter dieser Arbeitsmappe</t>
  </si>
  <si>
    <t xml:space="preserve">00_Dashboard</t>
  </si>
  <si>
    <t xml:space="preserve">Zeitersparnis-Rechner, ROI, Navigation</t>
  </si>
  <si>
    <t xml:space="preserve">01_Budget</t>
  </si>
  <si>
    <t xml:space="preserve">Budget-/Forecast-Vorlage (Input · Calc · Report)</t>
  </si>
  <si>
    <t xml:space="preserve">02_Zeiterfassung</t>
  </si>
  <si>
    <t xml:space="preserve">Stundenzettel mit Wochen-/Monatsauswertung</t>
  </si>
  <si>
    <t xml:space="preserve">03_Projektplan</t>
  </si>
  <si>
    <t xml:space="preserve">Meilenstein-Tracker mit Status-Ampel</t>
  </si>
  <si>
    <t xml:space="preserve">99_Doku</t>
  </si>
  <si>
    <t xml:space="preserve">Versionierung, Owner, Changelog</t>
  </si>
  <si>
    <t xml:space="preserve">✅  Praxis-Checkliste für saubere Vorlagen</t>
  </si>
  <si>
    <t xml:space="preserve">  ☐  Input vs. Logik trennen: Eingabezellen (blau/gelb) entsperren; Formeln gesperrt</t>
  </si>
  <si>
    <t xml:space="preserve">  ☐  Dokumentation verpflichtend: Blatt 99_Doku mit Zweck, Owner, Version, Changelog</t>
  </si>
  <si>
    <t xml:space="preserve">  ☐  Pflichtfelder &amp; Plausibilität: Datenüberprüfung + Kontrollfeld (Fehleranzahl, Summenabgleich)</t>
  </si>
  <si>
    <t xml:space="preserve">  ☐  Drucklayout sofort nutzbar: Druckbereich, Skalierung, Kopfzeile (Version/Datum)</t>
  </si>
  <si>
    <t xml:space="preserve">  ☐  Versionierung sichtbar: Version und Änderungslog im Report-Kopf</t>
  </si>
  <si>
    <t xml:space="preserve">  ☐  Zellschutz aktiviert: Überprüfen &gt; Blatt schützen (Formeln gesperrt, nur Eingaben offen)</t>
  </si>
  <si>
    <t xml:space="preserve">BUDGET- UND FORECAST-VORLAGE 2026</t>
  </si>
  <si>
    <t xml:space="preserve">Version:</t>
  </si>
  <si>
    <t xml:space="preserve">1.0</t>
  </si>
  <si>
    <t xml:space="preserve">Owner:</t>
  </si>
  <si>
    <t xml:space="preserve">Controlling</t>
  </si>
  <si>
    <t xml:space="preserve">Stand:</t>
  </si>
  <si>
    <t xml:space="preserve">2026-01-01</t>
  </si>
  <si>
    <t xml:space="preserve">Gültig für:</t>
  </si>
  <si>
    <t xml:space="preserve">DE GmbH</t>
  </si>
  <si>
    <t xml:space="preserve">Konto / Beschreibung</t>
  </si>
  <si>
    <t xml:space="preserve">Kostenstelle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</si>
  <si>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</si>
  <si>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</si>
  <si>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</si>
  <si>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</si>
  <si>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</si>
  <si>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</si>
  <si>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</si>
  <si>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</si>
  <si>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</si>
  <si>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</si>
  <si>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</si>
  <si>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</si>
  <si>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Jahressumme</t>
  </si>
  <si>
    <t xml:space="preserve">Vorjahr</t>
  </si>
  <si>
    <t xml:space="preserve">ERTRÄGE</t>
  </si>
  <si>
    <t xml:space="preserve">Umsatzerlöse Produkt A</t>
  </si>
  <si>
    <t xml:space="preserve">KST-100</t>
  </si>
  <si>
    <t xml:space="preserve">Umsatzerlöse Produkt B</t>
  </si>
  <si>
    <t xml:space="preserve">Sonstige Erträge</t>
  </si>
  <si>
    <t xml:space="preserve">KST-200</t>
  </si>
  <si>
    <t xml:space="preserve">SUMME ERTRÄGE</t>
  </si>
  <si>
    <t xml:space="preserve">AUFWENDUNGEN</t>
  </si>
  <si>
    <t xml:space="preserve">Wareneinsatz / COGS</t>
  </si>
  <si>
    <t xml:space="preserve">KST-300</t>
  </si>
  <si>
    <t xml:space="preserve">Personalkosten</t>
  </si>
  <si>
    <t xml:space="preserve">KST-400</t>
  </si>
  <si>
    <t xml:space="preserve">Miet- und Raumkosten</t>
  </si>
  <si>
    <t xml:space="preserve">KST-500</t>
  </si>
  <si>
    <t xml:space="preserve">Marketing &amp; Vertrieb</t>
  </si>
  <si>
    <t xml:space="preserve">KST-600</t>
  </si>
  <si>
    <t xml:space="preserve">IT &amp; Software</t>
  </si>
  <si>
    <t xml:space="preserve">KST-700</t>
  </si>
  <si>
    <t xml:space="preserve">Sonstige Aufwendungen</t>
  </si>
  <si>
    <t xml:space="preserve">KST-800</t>
  </si>
  <si>
    <t xml:space="preserve">SUMME AUFWENDUNGEN</t>
  </si>
  <si>
    <t xml:space="preserve">ERGEBNIS</t>
  </si>
  <si>
    <t xml:space="preserve">EBIT (Erträge - Aufwendungen)</t>
  </si>
  <si>
    <t xml:space="preserve">EBIT-Marge (%)</t>
  </si>
  <si>
    <t xml:space="preserve">🔍  Plausibilitätschecks</t>
  </si>
  <si>
    <t xml:space="preserve">Fehlende Pflichtfelder (Konto leer)</t>
  </si>
  <si>
    <t xml:space="preserve">Negative Erträge</t>
  </si>
  <si>
    <t xml:space="preserve">Gesamtstatus</t>
  </si>
  <si>
    <t xml:space="preserve">ZEITERFASSUNG 2026  |  Stundenzettel</t>
  </si>
  <si>
    <t xml:space="preserve">HR / Controlling</t>
  </si>
  <si>
    <t xml:space="preserve">Monat:</t>
  </si>
  <si>
    <t xml:space="preserve">Januar 2026</t>
  </si>
  <si>
    <t xml:space="preserve">Datum</t>
  </si>
  <si>
    <t xml:space="preserve">Wochentag</t>
  </si>
  <si>
    <t xml:space="preserve">Tätigkeit / Projekt</t>
  </si>
  <si>
    <t xml:space="preserve">Beginn</t>
  </si>
  <si>
    <t xml:space="preserve">Ende</t>
  </si>
  <si>
    <t xml:space="preserve">Pause (h)</t>
  </si>
  <si>
    <t xml:space="preserve">Netto (h)</t>
  </si>
  <si>
    <t xml:space="preserve">Bemerkung</t>
  </si>
  <si>
    <t xml:space="preserve">📊  Monatsauswertung</t>
  </si>
  <si>
    <t xml:space="preserve">Gesamtstunden (brutto)</t>
  </si>
  <si>
    <t xml:space="preserve">Pausen gesamt (h)</t>
  </si>
  <si>
    <t xml:space="preserve">Nettostunden gesamt</t>
  </si>
  <si>
    <t xml:space="preserve">Anzahl Arbeitstage</t>
  </si>
  <si>
    <t xml:space="preserve">Ø Stunden je Tag</t>
  </si>
  <si>
    <t xml:space="preserve">Negative Stunden (Fehler)</t>
  </si>
  <si>
    <t xml:space="preserve">Fehlende Einträge</t>
  </si>
  <si>
    <t xml:space="preserve">Status</t>
  </si>
  <si>
    <t xml:space="preserve">PROJEKTPLAN 2026  |  Meilenstein-Tracker &amp; Aufgabenliste</t>
  </si>
  <si>
    <t xml:space="preserve">PMO</t>
  </si>
  <si>
    <t xml:space="preserve">Projekt:</t>
  </si>
  <si>
    <t xml:space="preserve">Musterprojekt</t>
  </si>
  <si>
    <t xml:space="preserve">#</t>
  </si>
  <si>
    <t xml:space="preserve">Aufgabe / Meilenstein</t>
  </si>
  <si>
    <t xml:space="preserve">Verantwortlich</t>
  </si>
  <si>
    <t xml:space="preserve">Startdatum</t>
  </si>
  <si>
    <t xml:space="preserve">Fälligkeitsdatum</t>
  </si>
  <si>
    <t xml:space="preserve">Fertigstellung</t>
  </si>
  <si>
    <t xml:space="preserve">Priorität</t>
  </si>
  <si>
    <t xml:space="preserve">Kickoff-Meeting</t>
  </si>
  <si>
    <t xml:space="preserve">Müller</t>
  </si>
  <si>
    <t xml:space="preserve">2026-01-05</t>
  </si>
  <si>
    <t xml:space="preserve">Abgeschlossen</t>
  </si>
  <si>
    <t xml:space="preserve">Hoch</t>
  </si>
  <si>
    <t xml:space="preserve">Anforderungsanalyse</t>
  </si>
  <si>
    <t xml:space="preserve">Schmidt</t>
  </si>
  <si>
    <t xml:space="preserve">2026-01-06</t>
  </si>
  <si>
    <t xml:space="preserve">2026-01-16</t>
  </si>
  <si>
    <t xml:space="preserve">In Arbeit</t>
  </si>
  <si>
    <t xml:space="preserve">Konzept erstellen</t>
  </si>
  <si>
    <t xml:space="preserve">Bauer</t>
  </si>
  <si>
    <t xml:space="preserve">2026-01-17</t>
  </si>
  <si>
    <t xml:space="preserve">2026-01-30</t>
  </si>
  <si>
    <t xml:space="preserve">Offen</t>
  </si>
  <si>
    <t xml:space="preserve">Mittel</t>
  </si>
  <si>
    <t xml:space="preserve">Review &amp; Freigabe Konzept</t>
  </si>
  <si>
    <t xml:space="preserve">2026-02-02</t>
  </si>
  <si>
    <t xml:space="preserve">2026-02-06</t>
  </si>
  <si>
    <t xml:space="preserve">Implementierung Phase 1</t>
  </si>
  <si>
    <t xml:space="preserve">Weber</t>
  </si>
  <si>
    <t xml:space="preserve">2026-02-09</t>
  </si>
  <si>
    <t xml:space="preserve">2026-03-06</t>
  </si>
  <si>
    <t xml:space="preserve">Testing &amp; QA</t>
  </si>
  <si>
    <t xml:space="preserve">Fischer</t>
  </si>
  <si>
    <t xml:space="preserve">2026-03-09</t>
  </si>
  <si>
    <t xml:space="preserve">2026-03-20</t>
  </si>
  <si>
    <t xml:space="preserve">Abnahme &amp; Go-Live</t>
  </si>
  <si>
    <t xml:space="preserve">2026-03-23</t>
  </si>
  <si>
    <t xml:space="preserve">2026-03-27</t>
  </si>
  <si>
    <t xml:space="preserve">Kritisch</t>
  </si>
  <si>
    <t xml:space="preserve">Projektabschluss / Doku</t>
  </si>
  <si>
    <t xml:space="preserve">2026-03-30</t>
  </si>
  <si>
    <t xml:space="preserve">2026-04-10</t>
  </si>
  <si>
    <t xml:space="preserve">Niedrig</t>
  </si>
  <si>
    <t xml:space="preserve">📊  Projektübersicht &amp; Ampel</t>
  </si>
  <si>
    <t xml:space="preserve">Gesamt Aufgaben</t>
  </si>
  <si>
    <t xml:space="preserve">Verzögert / Blockiert</t>
  </si>
  <si>
    <t xml:space="preserve">Fortschritt (%)</t>
  </si>
  <si>
    <t xml:space="preserve">Datum-Fehler (Ende &lt; Start)</t>
  </si>
  <si>
    <t xml:space="preserve">Ampel-Status</t>
  </si>
  <si>
    <t xml:space="preserve">DOKUMENTATION &amp; CHANGELOG  |  Versions- und Änderungsprotokoll</t>
  </si>
  <si>
    <t xml:space="preserve">Datei-Metadaten</t>
  </si>
  <si>
    <t xml:space="preserve">Dateiname</t>
  </si>
  <si>
    <t xml:space="preserve">Excel_Vorlagen_Toolkit.xlsx</t>
  </si>
  <si>
    <t xml:space="preserve">Dateityp</t>
  </si>
  <si>
    <t xml:space="preserve">.xlsx  (→ für Template speichern als .xltx)</t>
  </si>
  <si>
    <t xml:space="preserve">Zweck</t>
  </si>
  <si>
    <t xml:space="preserve">Standardisierte Vorlagen für Budget, Zeiterfassung und Projektplan</t>
  </si>
  <si>
    <t xml:space="preserve">Gültigkeitsbereich</t>
  </si>
  <si>
    <t xml:space="preserve">DE GmbH – intern</t>
  </si>
  <si>
    <t xml:space="preserve">Owner</t>
  </si>
  <si>
    <t xml:space="preserve">Ersteller</t>
  </si>
  <si>
    <t xml:space="preserve">Erstellt am</t>
  </si>
  <si>
    <t xml:space="preserve">Letzte Änderung</t>
  </si>
  <si>
    <t xml:space="preserve">Version</t>
  </si>
  <si>
    <t xml:space="preserve">Schutzstatus</t>
  </si>
  <si>
    <t xml:space="preserve">Eingabezellen offen; Formelzellen gesperrt (Überprüfen &gt; Blatt schützen)</t>
  </si>
  <si>
    <t xml:space="preserve">Änderungsprotokoll (Changelog)</t>
  </si>
  <si>
    <t xml:space="preserve">Bearbeiter</t>
  </si>
  <si>
    <t xml:space="preserve">Änderung / Beschreibung</t>
  </si>
  <si>
    <t xml:space="preserve">Initiale Erstellung der Vorlage</t>
  </si>
  <si>
    <t xml:space="preserve">Wichtige Formeln &amp; Beschreibungen</t>
  </si>
  <si>
    <t xml:space="preserve">Formel</t>
  </si>
  <si>
    <t xml:space="preserve">Beschreibung</t>
  </si>
  <si>
    <t xml:space="preserve">SUMME(C2:N2)</t>
  </si>
  <si>
    <t xml:space="preserve">Zeilensumme je Konto (Jahressumme)</t>
  </si>
  <si>
    <t xml:space="preserve">SUMMEWENNS(Betrag;Projekt;"Proj A";Monat;"2026-01")</t>
  </si>
  <si>
    <t xml:space="preserve">Summe nach mehreren Kriterien</t>
  </si>
  <si>
    <t xml:space="preserve">XVERWEIS(A2;Kontenplan[Konto];Kontenplan[Bez.];"n/a")</t>
  </si>
  <si>
    <t xml:space="preserve">Nachschlagen ohne Fehlerkaskaden</t>
  </si>
  <si>
    <t xml:space="preserve">WENNFEHLER(Berechnung;0)</t>
  </si>
  <si>
    <t xml:space="preserve">Sicherheitsnetz für Formeln</t>
  </si>
  <si>
    <t xml:space="preserve">WENN(Fehleranzahl&gt;0;"STOPP";"OK")</t>
  </si>
  <si>
    <t xml:space="preserve">Status-Ampel im Kontrollfeld</t>
  </si>
  <si>
    <t xml:space="preserve">WENN(Ende&lt;Start;"Fehler: Ende &lt; Start";"")</t>
  </si>
  <si>
    <t xml:space="preserve">Datumslogik-Check</t>
  </si>
  <si>
    <t xml:space="preserve">WENN(ISTLEER(B2);"Pflichtfeld";"")</t>
  </si>
  <si>
    <t xml:space="preserve">Pflichtfeld-Prüfung</t>
  </si>
  <si>
    <t xml:space="preserve">ANZAHLLEEREZELLEN(Bereich)</t>
  </si>
  <si>
    <t xml:space="preserve">Leere Pflichtfelder zählen</t>
  </si>
  <si>
    <t xml:space="preserve">ZÄHLENWENN(Bereich;"&lt;0")</t>
  </si>
  <si>
    <t xml:space="preserve">Negative Werte prüfen</t>
  </si>
  <si>
    <t xml:space="preserve">💡  Praxisregel: Trennen Sie Eingaben (frei/blau), Logik (geschützt/grau) und Output (druck-/exportfähig) – nicht nur optisch, sondern auch über Zellschutz und Datenvalidierung.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</si>
</sst>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"/>
    <numFmt numFmtId="166" formatCode="#,##0.0;\(#,##0.0\);\-"/>
    <numFmt numFmtId="167" formatCode="#,##0.00;\(#,##0.00\);\-"/>
    <numFmt numFmtId="168" formatCode="#,##0;\(#,##0\);\-"/>
    <numFmt numFmtId="169" formatCode="0.0%;\(0.0%\);\-"/>
    <numFmt numFmtId="170" formatCode="General"/>
    <numFmt numFmtId="171" formatCode="dd\.mm\.yyyy"/>
    <numFmt numFmtId="172" formatCode="hh:mm"/>
    <numFmt numFmtId="173" formatCode="0.0;\(0.0\);\-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0"/>
      <color rgb="FFAAAAAA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88888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FF0000"/>
      <name val="Arial"/>
      <family val="0"/>
      <charset val="1"/>
    </font>
    <font>
      <sz val="9"/>
      <color rgb="FF000000"/>
      <name val="Courier New"/>
      <family val="0"/>
      <charset val="1"/>
    </font>
    <font>
      <i val="true"/>
      <sz val="10"/>
      <color rgb="FF555555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FFDE7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DE7"/>
      </patternFill>
    </fill>
    <fill>
      <patternFill patternType="solid">
        <fgColor rgb="FFD9E8F5"/>
        <bgColor rgb="FFE2EFDA"/>
      </patternFill>
    </fill>
    <fill>
      <patternFill patternType="solid">
        <fgColor rgb="FFE2EFDA"/>
        <bgColor rgb="FFD9E8F5"/>
      </patternFill>
    </fill>
    <fill>
      <patternFill patternType="solid">
        <fgColor rgb="FFFFE0E0"/>
        <bgColor rgb="FFF2F2F2"/>
      </patternFill>
    </fill>
    <fill>
      <patternFill patternType="solid">
        <fgColor rgb="FFFFFDE7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F4B942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993366"/>
      <rgbColor rgb="FFFFFDE7"/>
      <rgbColor rgb="FFD9E8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E0E0"/>
      <rgbColor rgb="FF2E75B6"/>
      <rgbColor rgb="FF33CCCC"/>
      <rgbColor rgb="FF99CC00"/>
      <rgbColor rgb="FFF4B942"/>
      <rgbColor rgb="FFFF9900"/>
      <rgbColor rgb="FFFF6600"/>
      <rgbColor rgb="FF555555"/>
      <rgbColor rgb="FFAAAAAA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7" min="3" style="0" width="22"/>
    <col collapsed="false" customWidth="true" hidden="false" outlineLevel="0" max="8" min="8" style="0" width="2"/>
  </cols>
  <sheetData>
    <row r="1" customFormat="false" ht="39.75" hidden="false" customHeight="true" outlineLevel="0" collapsed="false">
      <c r="B1" s="1" t="s">
        <v>0</v>
      </c>
      <c r="C1" s="1"/>
      <c r="D1" s="1"/>
      <c r="E1" s="1"/>
      <c r="F1" s="1"/>
      <c r="G1" s="1"/>
    </row>
    <row r="2" customFormat="false" ht="21.75" hidden="false" customHeight="true" outlineLevel="0" collapsed="false">
      <c r="B2" s="2" t="s">
        <v>1</v>
      </c>
      <c r="C2" s="2"/>
      <c r="D2" s="2"/>
      <c r="E2" s="2"/>
      <c r="F2" s="2"/>
      <c r="G2" s="2"/>
    </row>
    <row r="3" customFormat="false" ht="18" hidden="false" customHeight="true" outlineLevel="0" collapsed="false"/>
    <row r="4" customFormat="false" ht="18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18" hidden="false" customHeight="true" outlineLevel="0" collapsed="false">
      <c r="B5" s="4" t="s">
        <v>3</v>
      </c>
      <c r="C5" s="5" t="n">
        <v>2</v>
      </c>
      <c r="D5" s="6" t="s">
        <v>4</v>
      </c>
    </row>
    <row r="6" customFormat="false" ht="18" hidden="false" customHeight="true" outlineLevel="0" collapsed="false">
      <c r="B6" s="4" t="s">
        <v>5</v>
      </c>
      <c r="C6" s="5" t="n">
        <v>35</v>
      </c>
      <c r="D6" s="6" t="s">
        <v>6</v>
      </c>
    </row>
    <row r="7" customFormat="false" ht="18" hidden="false" customHeight="true" outlineLevel="0" collapsed="false">
      <c r="B7" s="4" t="s">
        <v>7</v>
      </c>
      <c r="C7" s="5" t="n">
        <v>46</v>
      </c>
      <c r="D7" s="6" t="s">
        <v>8</v>
      </c>
    </row>
    <row r="8" customFormat="false" ht="18" hidden="false" customHeight="true" outlineLevel="0" collapsed="false">
      <c r="B8" s="4" t="s">
        <v>9</v>
      </c>
      <c r="C8" s="5" t="n">
        <v>8</v>
      </c>
      <c r="D8" s="6" t="s">
        <v>10</v>
      </c>
    </row>
    <row r="9" customFormat="false" ht="18" hidden="false" customHeight="true" outlineLevel="0" collapsed="false"/>
    <row r="10" customFormat="false" ht="18" hidden="false" customHeight="true" outlineLevel="0" collapsed="false">
      <c r="B10" s="7" t="s">
        <v>11</v>
      </c>
      <c r="C10" s="7"/>
      <c r="D10" s="7"/>
      <c r="E10" s="7"/>
      <c r="F10" s="7"/>
      <c r="G10" s="7"/>
    </row>
    <row r="11" customFormat="false" ht="18" hidden="false" customHeight="true" outlineLevel="0" collapsed="false">
      <c r="B11" s="8" t="s">
        <v>12</v>
      </c>
      <c r="C11" s="9" t="n">
        <f aca="false">C5*C7</f>
        <v>92</v>
      </c>
      <c r="D11" s="10" t="s">
        <v>13</v>
      </c>
    </row>
    <row r="12" customFormat="false" ht="21.75" hidden="false" customHeight="true" outlineLevel="0" collapsed="false">
      <c r="B12" s="8" t="s">
        <v>14</v>
      </c>
      <c r="C12" s="11" t="n">
        <f aca="false">C11*C6</f>
        <v>3220</v>
      </c>
      <c r="D12" s="10" t="s">
        <v>15</v>
      </c>
    </row>
    <row r="13" customFormat="false" ht="18" hidden="false" customHeight="true" outlineLevel="0" collapsed="false">
      <c r="B13" s="8" t="s">
        <v>16</v>
      </c>
      <c r="C13" s="11" t="n">
        <f aca="false">C8*C6</f>
        <v>280</v>
      </c>
      <c r="D13" s="10" t="s">
        <v>17</v>
      </c>
    </row>
    <row r="14" customFormat="false" ht="18" hidden="false" customHeight="true" outlineLevel="0" collapsed="false">
      <c r="B14" s="8" t="s">
        <v>18</v>
      </c>
      <c r="C14" s="9" t="n">
        <f aca="false">(C12-C13)/C13*100</f>
        <v>1050</v>
      </c>
      <c r="D14" s="10" t="s">
        <v>19</v>
      </c>
    </row>
    <row r="15" customFormat="false" ht="18" hidden="false" customHeight="true" outlineLevel="0" collapsed="false">
      <c r="B15" s="8" t="s">
        <v>20</v>
      </c>
      <c r="C15" s="9" t="n">
        <f aca="false">C13/C6/C5</f>
        <v>4</v>
      </c>
      <c r="D15" s="10" t="s">
        <v>21</v>
      </c>
    </row>
    <row r="16" customFormat="false" ht="18" hidden="false" customHeight="true" outlineLevel="0" collapsed="false"/>
    <row r="17" customFormat="false" ht="18" hidden="false" customHeight="true" outlineLevel="0" collapsed="false">
      <c r="B17" s="7" t="s">
        <v>22</v>
      </c>
      <c r="C17" s="7"/>
      <c r="D17" s="7"/>
      <c r="E17" s="7"/>
      <c r="F17" s="7"/>
      <c r="G17" s="7"/>
    </row>
    <row r="18" customFormat="false" ht="18" hidden="false" customHeight="true" outlineLevel="0" collapsed="false">
      <c r="B18" s="12" t="s">
        <v>23</v>
      </c>
      <c r="C18" s="13" t="s">
        <v>24</v>
      </c>
      <c r="D18" s="13"/>
      <c r="E18" s="13"/>
      <c r="F18" s="13"/>
      <c r="G18" s="13"/>
    </row>
    <row r="19" customFormat="false" ht="18" hidden="false" customHeight="true" outlineLevel="0" collapsed="false">
      <c r="B19" s="12" t="s">
        <v>25</v>
      </c>
      <c r="C19" s="13" t="s">
        <v>26</v>
      </c>
      <c r="D19" s="13"/>
      <c r="E19" s="13"/>
      <c r="F19" s="13"/>
      <c r="G19" s="13"/>
    </row>
    <row r="20" customFormat="false" ht="21.75" hidden="false" customHeight="true" outlineLevel="0" collapsed="false">
      <c r="B20" s="12" t="s">
        <v>27</v>
      </c>
      <c r="C20" s="13" t="s">
        <v>28</v>
      </c>
      <c r="D20" s="13"/>
      <c r="E20" s="13"/>
      <c r="F20" s="13"/>
      <c r="G20" s="13"/>
    </row>
    <row r="21" customFormat="false" ht="18" hidden="false" customHeight="true" outlineLevel="0" collapsed="false">
      <c r="B21" s="12" t="s">
        <v>29</v>
      </c>
      <c r="C21" s="13" t="s">
        <v>30</v>
      </c>
      <c r="D21" s="13"/>
      <c r="E21" s="13"/>
      <c r="F21" s="13"/>
      <c r="G21" s="13"/>
    </row>
    <row r="22" customFormat="false" ht="18" hidden="false" customHeight="true" outlineLevel="0" collapsed="false">
      <c r="B22" s="12" t="s">
        <v>31</v>
      </c>
      <c r="C22" s="13" t="s">
        <v>32</v>
      </c>
      <c r="D22" s="13"/>
      <c r="E22" s="13"/>
      <c r="F22" s="13"/>
      <c r="G22" s="13"/>
    </row>
    <row r="23" customFormat="false" ht="18" hidden="false" customHeight="true" outlineLevel="0" collapsed="false"/>
    <row r="24" customFormat="false" ht="18" hidden="false" customHeight="true" outlineLevel="0" collapsed="false">
      <c r="B24" s="7" t="s">
        <v>33</v>
      </c>
      <c r="C24" s="7"/>
      <c r="D24" s="7"/>
      <c r="E24" s="7"/>
      <c r="F24" s="7"/>
      <c r="G24" s="7"/>
    </row>
    <row r="25" customFormat="false" ht="18" hidden="false" customHeight="true" outlineLevel="0" collapsed="false">
      <c r="B25" s="14" t="s">
        <v>34</v>
      </c>
      <c r="C25" s="14"/>
      <c r="D25" s="14"/>
      <c r="E25" s="14"/>
      <c r="F25" s="14"/>
      <c r="G25" s="14"/>
    </row>
    <row r="26" customFormat="false" ht="18" hidden="false" customHeight="true" outlineLevel="0" collapsed="false">
      <c r="B26" s="15" t="s">
        <v>35</v>
      </c>
      <c r="C26" s="15"/>
      <c r="D26" s="15"/>
      <c r="E26" s="15"/>
      <c r="F26" s="15"/>
      <c r="G26" s="15"/>
    </row>
    <row r="27" customFormat="false" ht="18" hidden="false" customHeight="true" outlineLevel="0" collapsed="false">
      <c r="B27" s="14" t="s">
        <v>36</v>
      </c>
      <c r="C27" s="14"/>
      <c r="D27" s="14"/>
      <c r="E27" s="14"/>
      <c r="F27" s="14"/>
      <c r="G27" s="14"/>
    </row>
    <row r="28" customFormat="false" ht="18" hidden="false" customHeight="true" outlineLevel="0" collapsed="false">
      <c r="B28" s="15" t="s">
        <v>37</v>
      </c>
      <c r="C28" s="15"/>
      <c r="D28" s="15"/>
      <c r="E28" s="15"/>
      <c r="F28" s="15"/>
      <c r="G28" s="15"/>
    </row>
    <row r="29" customFormat="false" ht="18" hidden="false" customHeight="true" outlineLevel="0" collapsed="false">
      <c r="B29" s="14" t="s">
        <v>38</v>
      </c>
      <c r="C29" s="14"/>
      <c r="D29" s="14"/>
      <c r="E29" s="14"/>
      <c r="F29" s="14"/>
      <c r="G29" s="14"/>
    </row>
    <row r="30" customFormat="false" ht="21.75" hidden="false" customHeight="true" outlineLevel="0" collapsed="false">
      <c r="B30" s="15" t="s">
        <v>39</v>
      </c>
      <c r="C30" s="15"/>
      <c r="D30" s="15"/>
      <c r="E30" s="15"/>
      <c r="F30" s="15"/>
      <c r="G30" s="15"/>
    </row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21.75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17">
    <mergeCell ref="B1:G1"/>
    <mergeCell ref="B2:G2"/>
    <mergeCell ref="B4:G4"/>
    <mergeCell ref="B10:G10"/>
    <mergeCell ref="B17:G17"/>
    <mergeCell ref="C18:G18"/>
    <mergeCell ref="C19:G19"/>
    <mergeCell ref="C20:G20"/>
    <mergeCell ref="C21:G21"/>
    <mergeCell ref="C22:G22"/>
    <mergeCell ref="B24:G24"/>
    <mergeCell ref="B25:G25"/>
    <mergeCell ref="B26:G26"/>
    <mergeCell ref="B27:G27"/>
    <mergeCell ref="B28:G28"/>
    <mergeCell ref="B29:G29"/>
    <mergeCell ref="B30:G30"/>
  </mergeCells>
  <printOptions headings="false" gridLines="false" gridLinesSet="true" horizontalCentered="false" verticalCentered="false"/>
  <pageMargins left="0.5" right="0.5" top="0.75" bottom="0.75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&amp;C00_Dashboard&amp;RVersion 1.0  |  Stand: 2026-01-01</oddHead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15" min="4" style="0" width="14"/>
    <col collapsed="false" customWidth="true" hidden="false" outlineLevel="0" max="17" min="16" style="0" width="18"/>
    <col collapsed="false" customWidth="true" hidden="false" outlineLevel="0" max="18" min="18" style="0" width="2"/>
  </cols>
  <sheetData>
    <row r="1" customFormat="false" ht="36" hidden="false" customHeight="true" outlineLevel="0" collapsed="false">
      <c r="B1" s="16" t="s">
        <v>40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customFormat="false" ht="19.5" hidden="false" customHeight="true" outlineLevel="0" collapsed="false">
      <c r="B2" s="17" t="s">
        <v>41</v>
      </c>
      <c r="C2" s="18" t="s">
        <v>42</v>
      </c>
      <c r="D2" s="17" t="s">
        <v>43</v>
      </c>
      <c r="E2" s="18" t="s">
        <v>44</v>
      </c>
      <c r="F2" s="17" t="s">
        <v>45</v>
      </c>
      <c r="G2" s="18" t="s">
        <v>46</v>
      </c>
      <c r="H2" s="17" t="s">
        <v>47</v>
      </c>
      <c r="I2" s="18" t="s">
        <v>48</v>
      </c>
    </row>
    <row r="3" customFormat="false" ht="19.5" hidden="false" customHeight="true" outlineLevel="0" collapsed="false"/>
    <row r="4" customFormat="false" ht="21.75" hidden="false" customHeight="true" outlineLevel="0" collapsed="false">
      <c r="B4" s="19" t="s">
        <v>49</v>
      </c>
      <c r="C4" s="19" t="s">
        <v>50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58</v>
      </c>
      <c r="L4" s="19" t="s">
        <v>59</v>
      </c>
      <c r="M4" s="19" t="s">
        <v>60</v>
      </c>
      <c r="N4" s="19" t="s">
        <v>61</v>
      </c>
      <c r="O4" s="19" t="s">
        <v>62</v>
      </c>
      <c r="P4" s="19" t="s">
        <v>63</v>
      </c>
      <c r="Q4" s="19" t="s">
        <v>64</v>
      </c>
    </row>
    <row r="5" customFormat="false" ht="19.5" hidden="false" customHeight="true" outlineLevel="0" collapsed="false">
      <c r="B5" s="20" t="s">
        <v>65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customFormat="false" ht="16.5" hidden="false" customHeight="true" outlineLevel="0" collapsed="false">
      <c r="B6" s="13" t="s">
        <v>66</v>
      </c>
      <c r="C6" s="21" t="s">
        <v>67</v>
      </c>
      <c r="D6" s="22" t="n">
        <v>0</v>
      </c>
      <c r="E6" s="22" t="n">
        <v>0</v>
      </c>
      <c r="F6" s="22" t="n">
        <v>0</v>
      </c>
      <c r="G6" s="22" t="n">
        <v>0</v>
      </c>
      <c r="H6" s="22" t="n">
        <v>0</v>
      </c>
      <c r="I6" s="22" t="n">
        <v>0</v>
      </c>
      <c r="J6" s="22" t="n">
        <v>0</v>
      </c>
      <c r="K6" s="22" t="n">
        <v>0</v>
      </c>
      <c r="L6" s="22" t="n">
        <v>0</v>
      </c>
      <c r="M6" s="22" t="n">
        <v>0</v>
      </c>
      <c r="N6" s="22" t="n">
        <v>0</v>
      </c>
      <c r="O6" s="22" t="n">
        <v>0</v>
      </c>
      <c r="P6" s="23" t="n">
        <f aca="false">SUM(D6:O6)</f>
        <v>0</v>
      </c>
      <c r="Q6" s="22" t="n">
        <v>0</v>
      </c>
    </row>
    <row r="7" customFormat="false" ht="16.5" hidden="false" customHeight="true" outlineLevel="0" collapsed="false">
      <c r="B7" s="13" t="s">
        <v>68</v>
      </c>
      <c r="C7" s="21" t="s">
        <v>67</v>
      </c>
      <c r="D7" s="22" t="n">
        <v>0</v>
      </c>
      <c r="E7" s="22" t="n">
        <v>0</v>
      </c>
      <c r="F7" s="22" t="n">
        <v>0</v>
      </c>
      <c r="G7" s="22" t="n">
        <v>0</v>
      </c>
      <c r="H7" s="22" t="n">
        <v>0</v>
      </c>
      <c r="I7" s="22" t="n">
        <v>0</v>
      </c>
      <c r="J7" s="22" t="n">
        <v>0</v>
      </c>
      <c r="K7" s="22" t="n">
        <v>0</v>
      </c>
      <c r="L7" s="22" t="n">
        <v>0</v>
      </c>
      <c r="M7" s="22" t="n">
        <v>0</v>
      </c>
      <c r="N7" s="22" t="n">
        <v>0</v>
      </c>
      <c r="O7" s="22" t="n">
        <v>0</v>
      </c>
      <c r="P7" s="23" t="n">
        <f aca="false">SUM(D7:O7)</f>
        <v>0</v>
      </c>
      <c r="Q7" s="22" t="n">
        <v>0</v>
      </c>
    </row>
    <row r="8" customFormat="false" ht="16.5" hidden="false" customHeight="true" outlineLevel="0" collapsed="false">
      <c r="B8" s="13" t="s">
        <v>69</v>
      </c>
      <c r="C8" s="21" t="s">
        <v>70</v>
      </c>
      <c r="D8" s="22" t="n">
        <v>0</v>
      </c>
      <c r="E8" s="22" t="n">
        <v>0</v>
      </c>
      <c r="F8" s="22" t="n">
        <v>0</v>
      </c>
      <c r="G8" s="22" t="n">
        <v>0</v>
      </c>
      <c r="H8" s="22" t="n">
        <v>0</v>
      </c>
      <c r="I8" s="22" t="n">
        <v>0</v>
      </c>
      <c r="J8" s="22" t="n">
        <v>0</v>
      </c>
      <c r="K8" s="22" t="n">
        <v>0</v>
      </c>
      <c r="L8" s="22" t="n">
        <v>0</v>
      </c>
      <c r="M8" s="22" t="n">
        <v>0</v>
      </c>
      <c r="N8" s="22" t="n">
        <v>0</v>
      </c>
      <c r="O8" s="22" t="n">
        <v>0</v>
      </c>
      <c r="P8" s="23" t="n">
        <f aca="false">SUM(D8:O8)</f>
        <v>0</v>
      </c>
      <c r="Q8" s="22" t="n">
        <v>0</v>
      </c>
    </row>
    <row r="9" customFormat="false" ht="16.5" hidden="false" customHeight="true" outlineLevel="0" collapsed="false">
      <c r="B9" s="8" t="s">
        <v>71</v>
      </c>
      <c r="C9" s="24"/>
      <c r="D9" s="23" t="n">
        <f aca="false">SUM(D6:D8)</f>
        <v>0</v>
      </c>
      <c r="E9" s="23" t="n">
        <f aca="false">SUM(E6:E8)</f>
        <v>0</v>
      </c>
      <c r="F9" s="23" t="n">
        <f aca="false">SUM(F6:F8)</f>
        <v>0</v>
      </c>
      <c r="G9" s="23" t="n">
        <f aca="false">SUM(G6:G8)</f>
        <v>0</v>
      </c>
      <c r="H9" s="23" t="n">
        <f aca="false">SUM(H6:H8)</f>
        <v>0</v>
      </c>
      <c r="I9" s="23" t="n">
        <f aca="false">SUM(I6:I8)</f>
        <v>0</v>
      </c>
      <c r="J9" s="23" t="n">
        <f aca="false">SUM(J6:J8)</f>
        <v>0</v>
      </c>
      <c r="K9" s="23" t="n">
        <f aca="false">SUM(K6:K8)</f>
        <v>0</v>
      </c>
      <c r="L9" s="23" t="n">
        <f aca="false">SUM(L6:L8)</f>
        <v>0</v>
      </c>
      <c r="M9" s="23" t="n">
        <f aca="false">SUM(M6:M8)</f>
        <v>0</v>
      </c>
      <c r="N9" s="23" t="n">
        <f aca="false">SUM(N6:N8)</f>
        <v>0</v>
      </c>
      <c r="O9" s="23" t="n">
        <f aca="false">SUM(O6:O8)</f>
        <v>0</v>
      </c>
      <c r="P9" s="23" t="n">
        <f aca="false">SUM(D9:O9)</f>
        <v>0</v>
      </c>
      <c r="Q9" s="23" t="n">
        <f aca="false">SUM(Q6:Q8)</f>
        <v>0</v>
      </c>
    </row>
    <row r="10" customFormat="false" ht="16.5" hidden="false" customHeight="true" outlineLevel="0" collapsed="false"/>
    <row r="11" customFormat="false" ht="19.5" hidden="false" customHeight="true" outlineLevel="0" collapsed="false">
      <c r="B11" s="20" t="s">
        <v>72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customFormat="false" ht="16.5" hidden="false" customHeight="true" outlineLevel="0" collapsed="false">
      <c r="B12" s="13" t="s">
        <v>73</v>
      </c>
      <c r="C12" s="21" t="s">
        <v>74</v>
      </c>
      <c r="D12" s="22" t="n">
        <v>0</v>
      </c>
      <c r="E12" s="22" t="n">
        <v>0</v>
      </c>
      <c r="F12" s="22" t="n">
        <v>0</v>
      </c>
      <c r="G12" s="22" t="n">
        <v>0</v>
      </c>
      <c r="H12" s="22" t="n">
        <v>0</v>
      </c>
      <c r="I12" s="22" t="n">
        <v>0</v>
      </c>
      <c r="J12" s="22" t="n">
        <v>0</v>
      </c>
      <c r="K12" s="22" t="n">
        <v>0</v>
      </c>
      <c r="L12" s="22" t="n">
        <v>0</v>
      </c>
      <c r="M12" s="22" t="n">
        <v>0</v>
      </c>
      <c r="N12" s="22" t="n">
        <v>0</v>
      </c>
      <c r="O12" s="22" t="n">
        <v>0</v>
      </c>
      <c r="P12" s="23" t="n">
        <f aca="false">SUM(D12:O12)</f>
        <v>0</v>
      </c>
      <c r="Q12" s="22" t="n">
        <v>0</v>
      </c>
    </row>
    <row r="13" customFormat="false" ht="16.5" hidden="false" customHeight="true" outlineLevel="0" collapsed="false">
      <c r="B13" s="13" t="s">
        <v>75</v>
      </c>
      <c r="C13" s="21" t="s">
        <v>76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23" t="n">
        <f aca="false">SUM(D13:O13)</f>
        <v>0</v>
      </c>
      <c r="Q13" s="22" t="n">
        <v>0</v>
      </c>
    </row>
    <row r="14" customFormat="false" ht="16.5" hidden="false" customHeight="true" outlineLevel="0" collapsed="false">
      <c r="B14" s="13" t="s">
        <v>77</v>
      </c>
      <c r="C14" s="21" t="s">
        <v>78</v>
      </c>
      <c r="D14" s="22" t="n">
        <v>0</v>
      </c>
      <c r="E14" s="22" t="n">
        <v>0</v>
      </c>
      <c r="F14" s="22" t="n">
        <v>0</v>
      </c>
      <c r="G14" s="22" t="n">
        <v>0</v>
      </c>
      <c r="H14" s="22" t="n">
        <v>0</v>
      </c>
      <c r="I14" s="22" t="n">
        <v>0</v>
      </c>
      <c r="J14" s="22" t="n">
        <v>0</v>
      </c>
      <c r="K14" s="22" t="n">
        <v>0</v>
      </c>
      <c r="L14" s="22" t="n">
        <v>0</v>
      </c>
      <c r="M14" s="22" t="n">
        <v>0</v>
      </c>
      <c r="N14" s="22" t="n">
        <v>0</v>
      </c>
      <c r="O14" s="22" t="n">
        <v>0</v>
      </c>
      <c r="P14" s="23" t="n">
        <f aca="false">SUM(D14:O14)</f>
        <v>0</v>
      </c>
      <c r="Q14" s="22" t="n">
        <v>0</v>
      </c>
    </row>
    <row r="15" customFormat="false" ht="16.5" hidden="false" customHeight="true" outlineLevel="0" collapsed="false">
      <c r="B15" s="13" t="s">
        <v>79</v>
      </c>
      <c r="C15" s="21" t="s">
        <v>80</v>
      </c>
      <c r="D15" s="22" t="n">
        <v>0</v>
      </c>
      <c r="E15" s="22" t="n">
        <v>0</v>
      </c>
      <c r="F15" s="22" t="n">
        <v>0</v>
      </c>
      <c r="G15" s="22" t="n">
        <v>0</v>
      </c>
      <c r="H15" s="22" t="n">
        <v>0</v>
      </c>
      <c r="I15" s="22" t="n">
        <v>0</v>
      </c>
      <c r="J15" s="22" t="n">
        <v>0</v>
      </c>
      <c r="K15" s="22" t="n">
        <v>0</v>
      </c>
      <c r="L15" s="22" t="n">
        <v>0</v>
      </c>
      <c r="M15" s="22" t="n">
        <v>0</v>
      </c>
      <c r="N15" s="22" t="n">
        <v>0</v>
      </c>
      <c r="O15" s="22" t="n">
        <v>0</v>
      </c>
      <c r="P15" s="23" t="n">
        <f aca="false">SUM(D15:O15)</f>
        <v>0</v>
      </c>
      <c r="Q15" s="22" t="n">
        <v>0</v>
      </c>
    </row>
    <row r="16" customFormat="false" ht="16.5" hidden="false" customHeight="true" outlineLevel="0" collapsed="false">
      <c r="B16" s="13" t="s">
        <v>81</v>
      </c>
      <c r="C16" s="21" t="s">
        <v>82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22" t="n">
        <v>0</v>
      </c>
      <c r="L16" s="22" t="n">
        <v>0</v>
      </c>
      <c r="M16" s="22" t="n">
        <v>0</v>
      </c>
      <c r="N16" s="22" t="n">
        <v>0</v>
      </c>
      <c r="O16" s="22" t="n">
        <v>0</v>
      </c>
      <c r="P16" s="23" t="n">
        <f aca="false">SUM(D16:O16)</f>
        <v>0</v>
      </c>
      <c r="Q16" s="22" t="n">
        <v>0</v>
      </c>
    </row>
    <row r="17" customFormat="false" ht="16.5" hidden="false" customHeight="true" outlineLevel="0" collapsed="false">
      <c r="B17" s="13" t="s">
        <v>83</v>
      </c>
      <c r="C17" s="21" t="s">
        <v>84</v>
      </c>
      <c r="D17" s="22" t="n">
        <v>0</v>
      </c>
      <c r="E17" s="22" t="n">
        <v>0</v>
      </c>
      <c r="F17" s="22" t="n">
        <v>0</v>
      </c>
      <c r="G17" s="22" t="n">
        <v>0</v>
      </c>
      <c r="H17" s="22" t="n">
        <v>0</v>
      </c>
      <c r="I17" s="22" t="n">
        <v>0</v>
      </c>
      <c r="J17" s="22" t="n">
        <v>0</v>
      </c>
      <c r="K17" s="22" t="n">
        <v>0</v>
      </c>
      <c r="L17" s="22" t="n">
        <v>0</v>
      </c>
      <c r="M17" s="22" t="n">
        <v>0</v>
      </c>
      <c r="N17" s="22" t="n">
        <v>0</v>
      </c>
      <c r="O17" s="22" t="n">
        <v>0</v>
      </c>
      <c r="P17" s="23" t="n">
        <f aca="false">SUM(D17:O17)</f>
        <v>0</v>
      </c>
      <c r="Q17" s="22" t="n">
        <v>0</v>
      </c>
    </row>
    <row r="18" customFormat="false" ht="16.5" hidden="false" customHeight="true" outlineLevel="0" collapsed="false">
      <c r="B18" s="8" t="s">
        <v>85</v>
      </c>
      <c r="C18" s="24"/>
      <c r="D18" s="23" t="n">
        <f aca="false">SUM(D12:D17)</f>
        <v>0</v>
      </c>
      <c r="E18" s="23" t="n">
        <f aca="false">SUM(E12:E17)</f>
        <v>0</v>
      </c>
      <c r="F18" s="23" t="n">
        <f aca="false">SUM(F12:F17)</f>
        <v>0</v>
      </c>
      <c r="G18" s="23" t="n">
        <f aca="false">SUM(G12:G17)</f>
        <v>0</v>
      </c>
      <c r="H18" s="23" t="n">
        <f aca="false">SUM(H12:H17)</f>
        <v>0</v>
      </c>
      <c r="I18" s="23" t="n">
        <f aca="false">SUM(I12:I17)</f>
        <v>0</v>
      </c>
      <c r="J18" s="23" t="n">
        <f aca="false">SUM(J12:J17)</f>
        <v>0</v>
      </c>
      <c r="K18" s="23" t="n">
        <f aca="false">SUM(K12:K17)</f>
        <v>0</v>
      </c>
      <c r="L18" s="23" t="n">
        <f aca="false">SUM(L12:L17)</f>
        <v>0</v>
      </c>
      <c r="M18" s="23" t="n">
        <f aca="false">SUM(M12:M17)</f>
        <v>0</v>
      </c>
      <c r="N18" s="23" t="n">
        <f aca="false">SUM(N12:N17)</f>
        <v>0</v>
      </c>
      <c r="O18" s="23" t="n">
        <f aca="false">SUM(O12:O17)</f>
        <v>0</v>
      </c>
      <c r="P18" s="23" t="n">
        <f aca="false">SUM(D18:O18)</f>
        <v>0</v>
      </c>
      <c r="Q18" s="23" t="n">
        <f aca="false">SUM(Q12:Q17)</f>
        <v>0</v>
      </c>
    </row>
    <row r="19" customFormat="false" ht="16.5" hidden="false" customHeight="true" outlineLevel="0" collapsed="false"/>
    <row r="20" customFormat="false" ht="19.5" hidden="false" customHeight="true" outlineLevel="0" collapsed="false">
      <c r="B20" s="20" t="s">
        <v>86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customFormat="false" ht="16.5" hidden="false" customHeight="true" outlineLevel="0" collapsed="false">
      <c r="B21" s="8" t="s">
        <v>87</v>
      </c>
      <c r="C21" s="25"/>
      <c r="D21" s="23" t="n">
        <f aca="false">D9-D18</f>
        <v>0</v>
      </c>
      <c r="E21" s="23" t="n">
        <f aca="false">E9-E18</f>
        <v>0</v>
      </c>
      <c r="F21" s="23" t="n">
        <f aca="false">F9-F18</f>
        <v>0</v>
      </c>
      <c r="G21" s="23" t="n">
        <f aca="false">G9-G18</f>
        <v>0</v>
      </c>
      <c r="H21" s="23" t="n">
        <f aca="false">H9-H18</f>
        <v>0</v>
      </c>
      <c r="I21" s="23" t="n">
        <f aca="false">I9-I18</f>
        <v>0</v>
      </c>
      <c r="J21" s="23" t="n">
        <f aca="false">J9-J18</f>
        <v>0</v>
      </c>
      <c r="K21" s="23" t="n">
        <f aca="false">K9-K18</f>
        <v>0</v>
      </c>
      <c r="L21" s="23" t="n">
        <f aca="false">L9-L18</f>
        <v>0</v>
      </c>
      <c r="M21" s="23" t="n">
        <f aca="false">M9-M18</f>
        <v>0</v>
      </c>
      <c r="N21" s="23" t="n">
        <f aca="false">N9-N18</f>
        <v>0</v>
      </c>
      <c r="O21" s="23" t="n">
        <f aca="false">O9-O18</f>
        <v>0</v>
      </c>
      <c r="P21" s="23" t="n">
        <f aca="false">SUM(D21:O21)</f>
        <v>0</v>
      </c>
    </row>
    <row r="22" customFormat="false" ht="16.5" hidden="false" customHeight="true" outlineLevel="0" collapsed="false">
      <c r="B22" s="26" t="s">
        <v>88</v>
      </c>
      <c r="C22" s="25"/>
      <c r="D22" s="27" t="str">
        <f aca="false">IFERROR(D21/D9,"-")</f>
        <v>-</v>
      </c>
      <c r="E22" s="27" t="str">
        <f aca="false">IFERROR(E21/E9,"-")</f>
        <v>-</v>
      </c>
      <c r="F22" s="27" t="str">
        <f aca="false">IFERROR(F21/F9,"-")</f>
        <v>-</v>
      </c>
      <c r="G22" s="27" t="str">
        <f aca="false">IFERROR(G21/G9,"-")</f>
        <v>-</v>
      </c>
      <c r="H22" s="27" t="str">
        <f aca="false">IFERROR(H21/H9,"-")</f>
        <v>-</v>
      </c>
      <c r="I22" s="27" t="str">
        <f aca="false">IFERROR(I21/I9,"-")</f>
        <v>-</v>
      </c>
      <c r="J22" s="27" t="str">
        <f aca="false">IFERROR(J21/J9,"-")</f>
        <v>-</v>
      </c>
      <c r="K22" s="27" t="str">
        <f aca="false">IFERROR(K21/K9,"-")</f>
        <v>-</v>
      </c>
      <c r="L22" s="27" t="str">
        <f aca="false">IFERROR(L21/L9,"-")</f>
        <v>-</v>
      </c>
      <c r="M22" s="27" t="str">
        <f aca="false">IFERROR(M21/M9,"-")</f>
        <v>-</v>
      </c>
      <c r="N22" s="27" t="str">
        <f aca="false">IFERROR(N21/N9,"-")</f>
        <v>-</v>
      </c>
      <c r="O22" s="27" t="str">
        <f aca="false">IFERROR(O21/O9,"-")</f>
        <v>-</v>
      </c>
    </row>
    <row r="23" customFormat="false" ht="16.5" hidden="false" customHeight="true" outlineLevel="0" collapsed="false"/>
    <row r="24" customFormat="false" ht="16.5" hidden="false" customHeight="true" outlineLevel="0" collapsed="false">
      <c r="B24" s="20" t="s">
        <v>89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customFormat="false" ht="16.5" hidden="false" customHeight="true" outlineLevel="0" collapsed="false">
      <c r="B25" s="13" t="s">
        <v>90</v>
      </c>
      <c r="C25" s="28" t="n">
        <f aca="false">COUNTA(B6:B8)+COUNTA(B12:B17)-COUNTIF(B6:B8,"&lt;&gt;")-COUNTIF(B12:B17,"&lt;&gt;")</f>
        <v>0</v>
      </c>
      <c r="D25" s="28"/>
      <c r="E25" s="28"/>
    </row>
    <row r="26" customFormat="false" ht="16.5" hidden="false" customHeight="true" outlineLevel="0" collapsed="false">
      <c r="B26" s="13" t="s">
        <v>91</v>
      </c>
      <c r="C26" s="28" t="n">
        <f aca="false">COUNTIF(D9:O9,"&lt;0")</f>
        <v>0</v>
      </c>
      <c r="D26" s="28"/>
      <c r="E26" s="28"/>
    </row>
    <row r="27" customFormat="false" ht="16.5" hidden="false" customHeight="true" outlineLevel="0" collapsed="false">
      <c r="B27" s="13" t="s">
        <v>92</v>
      </c>
      <c r="C27" s="28" t="str">
        <f aca="false">IF((C25+C26)&gt;0,"FEHLER VORHANDEN","OK")</f>
        <v>OK</v>
      </c>
      <c r="D27" s="28"/>
      <c r="E27" s="28"/>
    </row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customFormat="false" ht="16.5" hidden="false" customHeight="true" outlineLevel="0" collapsed="false"/>
    <row r="53" customFormat="false" ht="16.5" hidden="false" customHeight="true" outlineLevel="0" collapsed="false"/>
    <row r="54" customFormat="false" ht="16.5" hidden="false" customHeight="true" outlineLevel="0" collapsed="false"/>
    <row r="55" customFormat="false" ht="16.5" hidden="false" customHeight="true" outlineLevel="0" collapsed="false"/>
    <row r="56" customFormat="false" ht="16.5" hidden="false" customHeight="true" outlineLevel="0" collapsed="false"/>
    <row r="57" customFormat="false" ht="16.5" hidden="false" customHeight="true" outlineLevel="0" collapsed="false"/>
    <row r="58" customFormat="false" ht="16.5" hidden="false" customHeight="true" outlineLevel="0" collapsed="false"/>
    <row r="59" customFormat="false" ht="16.5" hidden="false" customHeight="true" outlineLevel="0" collapsed="false"/>
    <row r="60" customFormat="false" ht="16.5" hidden="false" customHeight="true" outlineLevel="0" collapsed="false"/>
    <row r="61" customFormat="false" ht="16.5" hidden="false" customHeight="true" outlineLevel="0" collapsed="false"/>
    <row r="62" customFormat="false" ht="16.5" hidden="false" customHeight="true" outlineLevel="0" collapsed="false"/>
    <row r="63" customFormat="false" ht="16.5" hidden="false" customHeight="true" outlineLevel="0" collapsed="false"/>
    <row r="64" customFormat="false" ht="16.5" hidden="false" customHeight="true" outlineLevel="0" collapsed="false"/>
    <row r="65" customFormat="false" ht="16.5" hidden="false" customHeight="true" outlineLevel="0" collapsed="false"/>
    <row r="66" customFormat="false" ht="16.5" hidden="false" customHeight="true" outlineLevel="0" collapsed="false"/>
    <row r="67" customFormat="false" ht="16.5" hidden="false" customHeight="true" outlineLevel="0" collapsed="false"/>
    <row r="68" customFormat="false" ht="16.5" hidden="false" customHeight="true" outlineLevel="0" collapsed="false"/>
    <row r="69" customFormat="false" ht="16.5" hidden="false" customHeight="true" outlineLevel="0" collapsed="false"/>
    <row r="70" customFormat="false" ht="16.5" hidden="false" customHeight="true" outlineLevel="0" collapsed="false"/>
    <row r="71" customFormat="false" ht="16.5" hidden="false" customHeight="true" outlineLevel="0" collapsed="false"/>
    <row r="72" customFormat="false" ht="16.5" hidden="false" customHeight="true" outlineLevel="0" collapsed="false"/>
    <row r="73" customFormat="false" ht="16.5" hidden="false" customHeight="true" outlineLevel="0" collapsed="false"/>
    <row r="74" customFormat="false" ht="16.5" hidden="false" customHeight="true" outlineLevel="0" collapsed="false"/>
    <row r="75" customFormat="false" ht="16.5" hidden="false" customHeight="true" outlineLevel="0" collapsed="false"/>
    <row r="76" customFormat="false" ht="16.5" hidden="false" customHeight="true" outlineLevel="0" collapsed="false"/>
    <row r="77" customFormat="false" ht="16.5" hidden="false" customHeight="true" outlineLevel="0" collapsed="false"/>
    <row r="78" customFormat="false" ht="16.5" hidden="false" customHeight="true" outlineLevel="0" collapsed="false"/>
    <row r="79" customFormat="false" ht="16.5" hidden="false" customHeight="true" outlineLevel="0" collapsed="false"/>
  </sheetData>
  <mergeCells count="8">
    <mergeCell ref="B1:Q1"/>
    <mergeCell ref="B5:Q5"/>
    <mergeCell ref="B11:Q11"/>
    <mergeCell ref="B20:Q20"/>
    <mergeCell ref="B24:Q24"/>
    <mergeCell ref="C25:E25"/>
    <mergeCell ref="C26:E26"/>
    <mergeCell ref="C27:E27"/>
  </mergeCells>
  <dataValidations count="1">
    <dataValidation allowBlank="true" error="Bitte eine gültige Kostenstelle aus der Liste wählen." errorStyle="stop" errorTitle="Ungültige Kostenstelle" operator="between" showDropDown="false" showErrorMessage="true" showInputMessage="false" sqref="C6:C17" type="list">
      <formula1>"KST-100,KST-200,KST-300,KST-400,KST-500,KST-600,KST-700,KST-800"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&amp;C01_Budget&amp;RVersion 1.0  |  Stand: 2026-01-01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24"/>
    <col collapsed="false" customWidth="true" hidden="false" outlineLevel="0" max="5" min="5" style="0" width="16"/>
    <col collapsed="false" customWidth="true" hidden="false" outlineLevel="0" max="9" min="6" style="0" width="10"/>
    <col collapsed="false" customWidth="true" hidden="false" outlineLevel="0" max="10" min="10" style="0" width="22"/>
    <col collapsed="false" customWidth="true" hidden="false" outlineLevel="0" max="11" min="11" style="0" width="2"/>
  </cols>
  <sheetData>
    <row r="1" customFormat="false" ht="36" hidden="false" customHeight="true" outlineLevel="0" collapsed="false">
      <c r="B1" s="16" t="s">
        <v>93</v>
      </c>
      <c r="C1" s="16"/>
      <c r="D1" s="16"/>
      <c r="E1" s="16"/>
      <c r="F1" s="16"/>
      <c r="G1" s="16"/>
      <c r="H1" s="16"/>
      <c r="I1" s="16"/>
      <c r="J1" s="16"/>
    </row>
    <row r="2" customFormat="false" ht="19.5" hidden="false" customHeight="true" outlineLevel="0" collapsed="false">
      <c r="B2" s="17" t="s">
        <v>41</v>
      </c>
      <c r="C2" s="18" t="s">
        <v>42</v>
      </c>
      <c r="D2" s="17" t="s">
        <v>43</v>
      </c>
      <c r="E2" s="18" t="s">
        <v>94</v>
      </c>
      <c r="F2" s="17" t="s">
        <v>95</v>
      </c>
      <c r="G2" s="18" t="s">
        <v>96</v>
      </c>
    </row>
    <row r="3" customFormat="false" ht="16.5" hidden="false" customHeight="true" outlineLevel="0" collapsed="false"/>
    <row r="4" customFormat="false" ht="21.75" hidden="false" customHeight="true" outlineLevel="0" collapsed="false">
      <c r="B4" s="19" t="s">
        <v>97</v>
      </c>
      <c r="C4" s="19" t="s">
        <v>98</v>
      </c>
      <c r="D4" s="19" t="s">
        <v>99</v>
      </c>
      <c r="E4" s="19" t="s">
        <v>50</v>
      </c>
      <c r="F4" s="19" t="s">
        <v>100</v>
      </c>
      <c r="G4" s="19" t="s">
        <v>101</v>
      </c>
      <c r="H4" s="19" t="s">
        <v>102</v>
      </c>
      <c r="I4" s="19" t="s">
        <v>103</v>
      </c>
      <c r="J4" s="19" t="s">
        <v>104</v>
      </c>
    </row>
    <row r="5" customFormat="false" ht="16.5" hidden="false" customHeight="true" outlineLevel="0" collapsed="false">
      <c r="B5" s="29" t="n">
        <v>46023</v>
      </c>
      <c r="C5" s="24" t="str">
        <f aca="false">TEXT(B5,"TTTT")</f>
        <v>TTTT</v>
      </c>
      <c r="D5" s="21"/>
      <c r="E5" s="21"/>
      <c r="F5" s="30"/>
      <c r="G5" s="30"/>
      <c r="H5" s="31" t="n">
        <v>0.5</v>
      </c>
      <c r="I5" s="32" t="n">
        <f aca="false">IFERROR((G5-F5)*24-H5,"-")</f>
        <v>-0.5</v>
      </c>
      <c r="J5" s="21"/>
    </row>
    <row r="6" customFormat="false" ht="16.5" hidden="false" customHeight="true" outlineLevel="0" collapsed="false">
      <c r="B6" s="29" t="n">
        <v>46024</v>
      </c>
      <c r="C6" s="24" t="str">
        <f aca="false">TEXT(B6,"TTTT")</f>
        <v>TTTT</v>
      </c>
      <c r="D6" s="21"/>
      <c r="E6" s="21"/>
      <c r="F6" s="30"/>
      <c r="G6" s="30"/>
      <c r="H6" s="31" t="n">
        <v>0.5</v>
      </c>
      <c r="I6" s="32" t="n">
        <f aca="false">IFERROR((G6-F6)*24-H6,"-")</f>
        <v>-0.5</v>
      </c>
      <c r="J6" s="21"/>
    </row>
    <row r="7" customFormat="false" ht="16.5" hidden="false" customHeight="true" outlineLevel="0" collapsed="false">
      <c r="B7" s="29" t="n">
        <v>46025</v>
      </c>
      <c r="C7" s="24" t="str">
        <f aca="false">TEXT(B7,"TTTT")</f>
        <v>TTTT</v>
      </c>
      <c r="D7" s="21"/>
      <c r="E7" s="21"/>
      <c r="F7" s="30"/>
      <c r="G7" s="30"/>
      <c r="H7" s="31" t="n">
        <v>0.5</v>
      </c>
      <c r="I7" s="32" t="n">
        <f aca="false">IFERROR((G7-F7)*24-H7,"-")</f>
        <v>-0.5</v>
      </c>
      <c r="J7" s="21"/>
    </row>
    <row r="8" customFormat="false" ht="16.5" hidden="false" customHeight="true" outlineLevel="0" collapsed="false">
      <c r="B8" s="29" t="n">
        <v>46026</v>
      </c>
      <c r="C8" s="24" t="str">
        <f aca="false">TEXT(B8,"TTTT")</f>
        <v>TTTT</v>
      </c>
      <c r="D8" s="21"/>
      <c r="E8" s="21"/>
      <c r="F8" s="30"/>
      <c r="G8" s="30"/>
      <c r="H8" s="31" t="n">
        <v>0.5</v>
      </c>
      <c r="I8" s="32" t="n">
        <f aca="false">IFERROR((G8-F8)*24-H8,"-")</f>
        <v>-0.5</v>
      </c>
      <c r="J8" s="21"/>
    </row>
    <row r="9" customFormat="false" ht="16.5" hidden="false" customHeight="true" outlineLevel="0" collapsed="false">
      <c r="B9" s="29" t="n">
        <v>46027</v>
      </c>
      <c r="C9" s="24" t="str">
        <f aca="false">TEXT(B9,"TTTT")</f>
        <v>TTTT</v>
      </c>
      <c r="D9" s="21"/>
      <c r="E9" s="21"/>
      <c r="F9" s="30"/>
      <c r="G9" s="30"/>
      <c r="H9" s="31" t="n">
        <v>0.5</v>
      </c>
      <c r="I9" s="32" t="n">
        <f aca="false">IFERROR((G9-F9)*24-H9,"-")</f>
        <v>-0.5</v>
      </c>
      <c r="J9" s="21"/>
    </row>
    <row r="10" customFormat="false" ht="16.5" hidden="false" customHeight="true" outlineLevel="0" collapsed="false">
      <c r="B10" s="29" t="n">
        <v>46028</v>
      </c>
      <c r="C10" s="24" t="str">
        <f aca="false">TEXT(B10,"TTTT")</f>
        <v>TTTT</v>
      </c>
      <c r="D10" s="21"/>
      <c r="E10" s="21"/>
      <c r="F10" s="30"/>
      <c r="G10" s="30"/>
      <c r="H10" s="31" t="n">
        <v>0.5</v>
      </c>
      <c r="I10" s="32" t="n">
        <f aca="false">IFERROR((G10-F10)*24-H10,"-")</f>
        <v>-0.5</v>
      </c>
      <c r="J10" s="21"/>
    </row>
    <row r="11" customFormat="false" ht="16.5" hidden="false" customHeight="true" outlineLevel="0" collapsed="false">
      <c r="B11" s="29" t="n">
        <v>46029</v>
      </c>
      <c r="C11" s="24" t="str">
        <f aca="false">TEXT(B11,"TTTT")</f>
        <v>TTTT</v>
      </c>
      <c r="D11" s="21"/>
      <c r="E11" s="21"/>
      <c r="F11" s="30"/>
      <c r="G11" s="30"/>
      <c r="H11" s="31" t="n">
        <v>0.5</v>
      </c>
      <c r="I11" s="32" t="n">
        <f aca="false">IFERROR((G11-F11)*24-H11,"-")</f>
        <v>-0.5</v>
      </c>
      <c r="J11" s="21"/>
    </row>
    <row r="12" customFormat="false" ht="16.5" hidden="false" customHeight="true" outlineLevel="0" collapsed="false">
      <c r="B12" s="29" t="n">
        <v>46030</v>
      </c>
      <c r="C12" s="24" t="str">
        <f aca="false">TEXT(B12,"TTTT")</f>
        <v>TTTT</v>
      </c>
      <c r="D12" s="21"/>
      <c r="E12" s="21"/>
      <c r="F12" s="30"/>
      <c r="G12" s="30"/>
      <c r="H12" s="31" t="n">
        <v>0.5</v>
      </c>
      <c r="I12" s="32" t="n">
        <f aca="false">IFERROR((G12-F12)*24-H12,"-")</f>
        <v>-0.5</v>
      </c>
      <c r="J12" s="21"/>
    </row>
    <row r="13" customFormat="false" ht="16.5" hidden="false" customHeight="true" outlineLevel="0" collapsed="false">
      <c r="B13" s="29" t="n">
        <v>46031</v>
      </c>
      <c r="C13" s="24" t="str">
        <f aca="false">TEXT(B13,"TTTT")</f>
        <v>TTTT</v>
      </c>
      <c r="D13" s="21"/>
      <c r="E13" s="21"/>
      <c r="F13" s="30"/>
      <c r="G13" s="30"/>
      <c r="H13" s="31" t="n">
        <v>0.5</v>
      </c>
      <c r="I13" s="32" t="n">
        <f aca="false">IFERROR((G13-F13)*24-H13,"-")</f>
        <v>-0.5</v>
      </c>
      <c r="J13" s="21"/>
    </row>
    <row r="14" customFormat="false" ht="16.5" hidden="false" customHeight="true" outlineLevel="0" collapsed="false">
      <c r="B14" s="29" t="n">
        <v>46032</v>
      </c>
      <c r="C14" s="24" t="str">
        <f aca="false">TEXT(B14,"TTTT")</f>
        <v>TTTT</v>
      </c>
      <c r="D14" s="21"/>
      <c r="E14" s="21"/>
      <c r="F14" s="30"/>
      <c r="G14" s="30"/>
      <c r="H14" s="31" t="n">
        <v>0.5</v>
      </c>
      <c r="I14" s="32" t="n">
        <f aca="false">IFERROR((G14-F14)*24-H14,"-")</f>
        <v>-0.5</v>
      </c>
      <c r="J14" s="21"/>
    </row>
    <row r="15" customFormat="false" ht="16.5" hidden="false" customHeight="true" outlineLevel="0" collapsed="false">
      <c r="B15" s="29" t="n">
        <v>46033</v>
      </c>
      <c r="C15" s="24" t="str">
        <f aca="false">TEXT(B15,"TTTT")</f>
        <v>TTTT</v>
      </c>
      <c r="D15" s="21"/>
      <c r="E15" s="21"/>
      <c r="F15" s="30"/>
      <c r="G15" s="30"/>
      <c r="H15" s="31" t="n">
        <v>0.5</v>
      </c>
      <c r="I15" s="32" t="n">
        <f aca="false">IFERROR((G15-F15)*24-H15,"-")</f>
        <v>-0.5</v>
      </c>
      <c r="J15" s="21"/>
    </row>
    <row r="16" customFormat="false" ht="16.5" hidden="false" customHeight="true" outlineLevel="0" collapsed="false">
      <c r="B16" s="29" t="n">
        <v>46034</v>
      </c>
      <c r="C16" s="24" t="str">
        <f aca="false">TEXT(B16,"TTTT")</f>
        <v>TTTT</v>
      </c>
      <c r="D16" s="21"/>
      <c r="E16" s="21"/>
      <c r="F16" s="30"/>
      <c r="G16" s="30"/>
      <c r="H16" s="31" t="n">
        <v>0.5</v>
      </c>
      <c r="I16" s="32" t="n">
        <f aca="false">IFERROR((G16-F16)*24-H16,"-")</f>
        <v>-0.5</v>
      </c>
      <c r="J16" s="21"/>
    </row>
    <row r="17" customFormat="false" ht="16.5" hidden="false" customHeight="true" outlineLevel="0" collapsed="false">
      <c r="B17" s="29" t="n">
        <v>46035</v>
      </c>
      <c r="C17" s="24" t="str">
        <f aca="false">TEXT(B17,"TTTT")</f>
        <v>TTTT</v>
      </c>
      <c r="D17" s="21"/>
      <c r="E17" s="21"/>
      <c r="F17" s="30"/>
      <c r="G17" s="30"/>
      <c r="H17" s="31" t="n">
        <v>0.5</v>
      </c>
      <c r="I17" s="32" t="n">
        <f aca="false">IFERROR((G17-F17)*24-H17,"-")</f>
        <v>-0.5</v>
      </c>
      <c r="J17" s="21"/>
    </row>
    <row r="18" customFormat="false" ht="16.5" hidden="false" customHeight="true" outlineLevel="0" collapsed="false">
      <c r="B18" s="29" t="n">
        <v>46036</v>
      </c>
      <c r="C18" s="24" t="str">
        <f aca="false">TEXT(B18,"TTTT")</f>
        <v>TTTT</v>
      </c>
      <c r="D18" s="21"/>
      <c r="E18" s="21"/>
      <c r="F18" s="30"/>
      <c r="G18" s="30"/>
      <c r="H18" s="31" t="n">
        <v>0.5</v>
      </c>
      <c r="I18" s="32" t="n">
        <f aca="false">IFERROR((G18-F18)*24-H18,"-")</f>
        <v>-0.5</v>
      </c>
      <c r="J18" s="21"/>
    </row>
    <row r="19" customFormat="false" ht="16.5" hidden="false" customHeight="true" outlineLevel="0" collapsed="false">
      <c r="B19" s="29" t="n">
        <v>46037</v>
      </c>
      <c r="C19" s="24" t="str">
        <f aca="false">TEXT(B19,"TTTT")</f>
        <v>TTTT</v>
      </c>
      <c r="D19" s="21"/>
      <c r="E19" s="21"/>
      <c r="F19" s="30"/>
      <c r="G19" s="30"/>
      <c r="H19" s="31" t="n">
        <v>0.5</v>
      </c>
      <c r="I19" s="32" t="n">
        <f aca="false">IFERROR((G19-F19)*24-H19,"-")</f>
        <v>-0.5</v>
      </c>
      <c r="J19" s="21"/>
    </row>
    <row r="20" customFormat="false" ht="16.5" hidden="false" customHeight="true" outlineLevel="0" collapsed="false">
      <c r="B20" s="29" t="n">
        <v>46038</v>
      </c>
      <c r="C20" s="24" t="str">
        <f aca="false">TEXT(B20,"TTTT")</f>
        <v>TTTT</v>
      </c>
      <c r="D20" s="21"/>
      <c r="E20" s="21"/>
      <c r="F20" s="30"/>
      <c r="G20" s="30"/>
      <c r="H20" s="31" t="n">
        <v>0.5</v>
      </c>
      <c r="I20" s="32" t="n">
        <f aca="false">IFERROR((G20-F20)*24-H20,"-")</f>
        <v>-0.5</v>
      </c>
      <c r="J20" s="21"/>
    </row>
    <row r="21" customFormat="false" ht="16.5" hidden="false" customHeight="true" outlineLevel="0" collapsed="false">
      <c r="B21" s="29" t="n">
        <v>46039</v>
      </c>
      <c r="C21" s="24" t="str">
        <f aca="false">TEXT(B21,"TTTT")</f>
        <v>TTTT</v>
      </c>
      <c r="D21" s="21"/>
      <c r="E21" s="21"/>
      <c r="F21" s="30"/>
      <c r="G21" s="30"/>
      <c r="H21" s="31" t="n">
        <v>0.5</v>
      </c>
      <c r="I21" s="32" t="n">
        <f aca="false">IFERROR((G21-F21)*24-H21,"-")</f>
        <v>-0.5</v>
      </c>
      <c r="J21" s="21"/>
    </row>
    <row r="22" customFormat="false" ht="16.5" hidden="false" customHeight="true" outlineLevel="0" collapsed="false">
      <c r="B22" s="29" t="n">
        <v>46040</v>
      </c>
      <c r="C22" s="24" t="str">
        <f aca="false">TEXT(B22,"TTTT")</f>
        <v>TTTT</v>
      </c>
      <c r="D22" s="21"/>
      <c r="E22" s="21"/>
      <c r="F22" s="30"/>
      <c r="G22" s="30"/>
      <c r="H22" s="31" t="n">
        <v>0.5</v>
      </c>
      <c r="I22" s="32" t="n">
        <f aca="false">IFERROR((G22-F22)*24-H22,"-")</f>
        <v>-0.5</v>
      </c>
      <c r="J22" s="21"/>
    </row>
    <row r="23" customFormat="false" ht="16.5" hidden="false" customHeight="true" outlineLevel="0" collapsed="false">
      <c r="B23" s="29" t="n">
        <v>46041</v>
      </c>
      <c r="C23" s="24" t="str">
        <f aca="false">TEXT(B23,"TTTT")</f>
        <v>TTTT</v>
      </c>
      <c r="D23" s="21"/>
      <c r="E23" s="21"/>
      <c r="F23" s="30"/>
      <c r="G23" s="30"/>
      <c r="H23" s="31" t="n">
        <v>0.5</v>
      </c>
      <c r="I23" s="32" t="n">
        <f aca="false">IFERROR((G23-F23)*24-H23,"-")</f>
        <v>-0.5</v>
      </c>
      <c r="J23" s="21"/>
    </row>
    <row r="24" customFormat="false" ht="16.5" hidden="false" customHeight="true" outlineLevel="0" collapsed="false">
      <c r="B24" s="29" t="n">
        <v>46042</v>
      </c>
      <c r="C24" s="24" t="str">
        <f aca="false">TEXT(B24,"TTTT")</f>
        <v>TTTT</v>
      </c>
      <c r="D24" s="21"/>
      <c r="E24" s="21"/>
      <c r="F24" s="30"/>
      <c r="G24" s="30"/>
      <c r="H24" s="31" t="n">
        <v>0.5</v>
      </c>
      <c r="I24" s="32" t="n">
        <f aca="false">IFERROR((G24-F24)*24-H24,"-")</f>
        <v>-0.5</v>
      </c>
      <c r="J24" s="21"/>
    </row>
    <row r="25" customFormat="false" ht="16.5" hidden="false" customHeight="true" outlineLevel="0" collapsed="false"/>
    <row r="26" customFormat="false" ht="16.5" hidden="false" customHeight="true" outlineLevel="0" collapsed="false">
      <c r="B26" s="7" t="s">
        <v>105</v>
      </c>
      <c r="C26" s="7"/>
      <c r="D26" s="7"/>
      <c r="E26" s="7"/>
      <c r="F26" s="7"/>
      <c r="G26" s="7"/>
      <c r="H26" s="7"/>
      <c r="I26" s="7"/>
      <c r="J26" s="7"/>
    </row>
    <row r="27" customFormat="false" ht="16.5" hidden="false" customHeight="true" outlineLevel="0" collapsed="false">
      <c r="B27" s="8" t="s">
        <v>106</v>
      </c>
      <c r="I27" s="32" t="n">
        <f aca="false">SUMPRODUCT((G5:G24-F5:F24)*24*(F5:F24&lt;&gt;""))</f>
        <v>0</v>
      </c>
    </row>
    <row r="28" customFormat="false" ht="16.5" hidden="false" customHeight="true" outlineLevel="0" collapsed="false">
      <c r="B28" s="8" t="s">
        <v>107</v>
      </c>
      <c r="I28" s="32" t="n">
        <f aca="false">SUM(H5:H24)</f>
        <v>10</v>
      </c>
    </row>
    <row r="29" customFormat="false" ht="16.5" hidden="false" customHeight="true" outlineLevel="0" collapsed="false">
      <c r="B29" s="8" t="s">
        <v>108</v>
      </c>
      <c r="I29" s="32" t="n">
        <f aca="false">SUM(I5:I24)</f>
        <v>-10</v>
      </c>
    </row>
    <row r="30" customFormat="false" ht="16.5" hidden="false" customHeight="true" outlineLevel="0" collapsed="false">
      <c r="B30" s="8" t="s">
        <v>109</v>
      </c>
      <c r="I30" s="32" t="n">
        <f aca="false">COUNTIF(I5:I24,"&gt;"&amp;0)</f>
        <v>0</v>
      </c>
    </row>
    <row r="31" customFormat="false" ht="16.5" hidden="false" customHeight="true" outlineLevel="0" collapsed="false">
      <c r="B31" s="8" t="s">
        <v>110</v>
      </c>
      <c r="I31" s="32" t="n">
        <f aca="false">IFERROR(I29/I30,0)</f>
        <v>0</v>
      </c>
    </row>
    <row r="32" customFormat="false" ht="16.5" hidden="false" customHeight="true" outlineLevel="0" collapsed="false">
      <c r="B32" s="8" t="s">
        <v>111</v>
      </c>
      <c r="I32" s="32" t="n">
        <f aca="false">COUNTIF(I5:I24,"&lt;0")</f>
        <v>20</v>
      </c>
    </row>
    <row r="33" customFormat="false" ht="16.5" hidden="false" customHeight="true" outlineLevel="0" collapsed="false">
      <c r="B33" s="8" t="s">
        <v>112</v>
      </c>
      <c r="I33" s="32" t="n">
        <f aca="false">COUNTBLANK(F5:F24)</f>
        <v>20</v>
      </c>
    </row>
    <row r="34" customFormat="false" ht="16.5" hidden="false" customHeight="true" outlineLevel="0" collapsed="false">
      <c r="B34" s="8" t="s">
        <v>113</v>
      </c>
      <c r="I34" s="32" t="str">
        <f aca="false">IF((I32+I33)&gt;0,"⚠ PRÜFEN","✅ OK")</f>
        <v>⚠ PRÜFEN</v>
      </c>
    </row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customFormat="false" ht="16.5" hidden="false" customHeight="true" outlineLevel="0" collapsed="false"/>
    <row r="53" customFormat="false" ht="16.5" hidden="false" customHeight="true" outlineLevel="0" collapsed="false"/>
    <row r="54" customFormat="false" ht="16.5" hidden="false" customHeight="true" outlineLevel="0" collapsed="false"/>
    <row r="55" customFormat="false" ht="16.5" hidden="false" customHeight="true" outlineLevel="0" collapsed="false"/>
    <row r="56" customFormat="false" ht="16.5" hidden="false" customHeight="true" outlineLevel="0" collapsed="false"/>
    <row r="57" customFormat="false" ht="16.5" hidden="false" customHeight="true" outlineLevel="0" collapsed="false"/>
    <row r="58" customFormat="false" ht="16.5" hidden="false" customHeight="true" outlineLevel="0" collapsed="false"/>
    <row r="59" customFormat="false" ht="16.5" hidden="false" customHeight="true" outlineLevel="0" collapsed="false"/>
  </sheetData>
  <mergeCells count="2">
    <mergeCell ref="B1:J1"/>
    <mergeCell ref="B26:J26"/>
  </mergeCells>
  <dataValidations count="1">
    <dataValidation allowBlank="true" errorStyle="stop" operator="between" showDropDown="false" showErrorMessage="false" showInputMessage="false" sqref="E5:E24" type="list">
      <formula1>"KST-100,KST-200,KST-300,KST-400,KST-500,KST-600,KST-700,KST-800"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&amp;C02_Zeiterfassung&amp;RVersion 1.0  |  Stand: 2026-01-01</oddHeader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K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32"/>
    <col collapsed="false" customWidth="true" hidden="false" outlineLevel="0" max="4" min="4" style="0" width="16"/>
    <col collapsed="false" customWidth="true" hidden="false" outlineLevel="0" max="7" min="5" style="0" width="14"/>
    <col collapsed="false" customWidth="true" hidden="false" outlineLevel="0" max="8" min="8" style="0" width="12"/>
    <col collapsed="false" customWidth="true" hidden="false" outlineLevel="0" max="9" min="9" style="0" width="14"/>
    <col collapsed="false" customWidth="true" hidden="false" outlineLevel="0" max="10" min="10" style="0" width="18"/>
    <col collapsed="false" customWidth="true" hidden="false" outlineLevel="0" max="11" min="11" style="0" width="2"/>
  </cols>
  <sheetData>
    <row r="1" customFormat="false" ht="36" hidden="false" customHeight="true" outlineLevel="0" collapsed="false">
      <c r="B1" s="16" t="s">
        <v>114</v>
      </c>
      <c r="C1" s="16"/>
      <c r="D1" s="16"/>
      <c r="E1" s="16"/>
      <c r="F1" s="16"/>
      <c r="G1" s="16"/>
      <c r="H1" s="16"/>
      <c r="I1" s="16"/>
      <c r="J1" s="16"/>
    </row>
    <row r="2" customFormat="false" ht="19.5" hidden="false" customHeight="true" outlineLevel="0" collapsed="false">
      <c r="B2" s="17" t="s">
        <v>41</v>
      </c>
      <c r="C2" s="18" t="s">
        <v>42</v>
      </c>
      <c r="D2" s="17" t="s">
        <v>43</v>
      </c>
      <c r="E2" s="18" t="s">
        <v>115</v>
      </c>
      <c r="F2" s="17" t="s">
        <v>116</v>
      </c>
      <c r="G2" s="18" t="s">
        <v>117</v>
      </c>
    </row>
    <row r="3" customFormat="false" ht="16.5" hidden="false" customHeight="true" outlineLevel="0" collapsed="false"/>
    <row r="4" customFormat="false" ht="21.75" hidden="false" customHeight="true" outlineLevel="0" collapsed="false">
      <c r="B4" s="19" t="s">
        <v>118</v>
      </c>
      <c r="C4" s="19" t="s">
        <v>119</v>
      </c>
      <c r="D4" s="19" t="s">
        <v>120</v>
      </c>
      <c r="E4" s="19" t="s">
        <v>121</v>
      </c>
      <c r="F4" s="19" t="s">
        <v>122</v>
      </c>
      <c r="G4" s="19" t="s">
        <v>123</v>
      </c>
      <c r="H4" s="19" t="s">
        <v>113</v>
      </c>
      <c r="I4" s="19" t="s">
        <v>124</v>
      </c>
      <c r="J4" s="19" t="s">
        <v>104</v>
      </c>
    </row>
    <row r="5" customFormat="false" ht="16.5" hidden="false" customHeight="true" outlineLevel="0" collapsed="false">
      <c r="B5" s="33" t="n">
        <v>1</v>
      </c>
      <c r="C5" s="34" t="s">
        <v>125</v>
      </c>
      <c r="D5" s="34" t="s">
        <v>126</v>
      </c>
      <c r="E5" s="35" t="s">
        <v>127</v>
      </c>
      <c r="F5" s="35" t="s">
        <v>127</v>
      </c>
      <c r="G5" s="35" t="s">
        <v>127</v>
      </c>
      <c r="H5" s="36" t="s">
        <v>128</v>
      </c>
      <c r="I5" s="34" t="s">
        <v>129</v>
      </c>
      <c r="J5" s="21"/>
      <c r="K5" s="37" t="str">
        <f aca="false">IF(AND(E5&lt;&gt;"",F5&lt;&gt;"",F5&lt;E5),"⚠ Datum-Fehler","")</f>
        <v/>
      </c>
    </row>
    <row r="6" customFormat="false" ht="16.5" hidden="false" customHeight="true" outlineLevel="0" collapsed="false">
      <c r="B6" s="38" t="n">
        <v>2</v>
      </c>
      <c r="C6" s="39" t="s">
        <v>130</v>
      </c>
      <c r="D6" s="39" t="s">
        <v>131</v>
      </c>
      <c r="E6" s="40" t="s">
        <v>132</v>
      </c>
      <c r="F6" s="40" t="s">
        <v>133</v>
      </c>
      <c r="G6" s="39"/>
      <c r="H6" s="21" t="s">
        <v>134</v>
      </c>
      <c r="I6" s="39" t="s">
        <v>129</v>
      </c>
      <c r="J6" s="21"/>
      <c r="K6" s="37" t="str">
        <f aca="false">IF(AND(E6&lt;&gt;"",F6&lt;&gt;"",F6&lt;E6),"⚠ Datum-Fehler","")</f>
        <v/>
      </c>
    </row>
    <row r="7" customFormat="false" ht="16.5" hidden="false" customHeight="true" outlineLevel="0" collapsed="false">
      <c r="B7" s="33" t="n">
        <v>3</v>
      </c>
      <c r="C7" s="34" t="s">
        <v>135</v>
      </c>
      <c r="D7" s="34" t="s">
        <v>136</v>
      </c>
      <c r="E7" s="35" t="s">
        <v>137</v>
      </c>
      <c r="F7" s="35" t="s">
        <v>138</v>
      </c>
      <c r="G7" s="34"/>
      <c r="H7" s="34" t="s">
        <v>139</v>
      </c>
      <c r="I7" s="34" t="s">
        <v>140</v>
      </c>
      <c r="J7" s="21"/>
      <c r="K7" s="37" t="str">
        <f aca="false">IF(AND(E7&lt;&gt;"",F7&lt;&gt;"",F7&lt;E7),"⚠ Datum-Fehler","")</f>
        <v/>
      </c>
    </row>
    <row r="8" customFormat="false" ht="16.5" hidden="false" customHeight="true" outlineLevel="0" collapsed="false">
      <c r="B8" s="38" t="n">
        <v>4</v>
      </c>
      <c r="C8" s="39" t="s">
        <v>141</v>
      </c>
      <c r="D8" s="39" t="s">
        <v>126</v>
      </c>
      <c r="E8" s="40" t="s">
        <v>142</v>
      </c>
      <c r="F8" s="40" t="s">
        <v>143</v>
      </c>
      <c r="G8" s="39"/>
      <c r="H8" s="34" t="s">
        <v>139</v>
      </c>
      <c r="I8" s="39" t="s">
        <v>129</v>
      </c>
      <c r="J8" s="21"/>
      <c r="K8" s="37" t="str">
        <f aca="false">IF(AND(E8&lt;&gt;"",F8&lt;&gt;"",F8&lt;E8),"⚠ Datum-Fehler","")</f>
        <v/>
      </c>
    </row>
    <row r="9" customFormat="false" ht="16.5" hidden="false" customHeight="true" outlineLevel="0" collapsed="false">
      <c r="B9" s="33" t="n">
        <v>5</v>
      </c>
      <c r="C9" s="34" t="s">
        <v>144</v>
      </c>
      <c r="D9" s="34" t="s">
        <v>145</v>
      </c>
      <c r="E9" s="35" t="s">
        <v>146</v>
      </c>
      <c r="F9" s="35" t="s">
        <v>147</v>
      </c>
      <c r="G9" s="34"/>
      <c r="H9" s="34" t="s">
        <v>139</v>
      </c>
      <c r="I9" s="34" t="s">
        <v>129</v>
      </c>
      <c r="J9" s="21"/>
      <c r="K9" s="37" t="str">
        <f aca="false">IF(AND(E9&lt;&gt;"",F9&lt;&gt;"",F9&lt;E9),"⚠ Datum-Fehler","")</f>
        <v/>
      </c>
    </row>
    <row r="10" customFormat="false" ht="16.5" hidden="false" customHeight="true" outlineLevel="0" collapsed="false">
      <c r="B10" s="38" t="n">
        <v>6</v>
      </c>
      <c r="C10" s="39" t="s">
        <v>148</v>
      </c>
      <c r="D10" s="39" t="s">
        <v>149</v>
      </c>
      <c r="E10" s="40" t="s">
        <v>150</v>
      </c>
      <c r="F10" s="40" t="s">
        <v>151</v>
      </c>
      <c r="G10" s="39"/>
      <c r="H10" s="34" t="s">
        <v>139</v>
      </c>
      <c r="I10" s="39" t="s">
        <v>140</v>
      </c>
      <c r="J10" s="21"/>
      <c r="K10" s="37" t="str">
        <f aca="false">IF(AND(E10&lt;&gt;"",F10&lt;&gt;"",F10&lt;E10),"⚠ Datum-Fehler","")</f>
        <v/>
      </c>
    </row>
    <row r="11" customFormat="false" ht="16.5" hidden="false" customHeight="true" outlineLevel="0" collapsed="false">
      <c r="B11" s="33" t="n">
        <v>7</v>
      </c>
      <c r="C11" s="34" t="s">
        <v>152</v>
      </c>
      <c r="D11" s="34" t="s">
        <v>126</v>
      </c>
      <c r="E11" s="35" t="s">
        <v>153</v>
      </c>
      <c r="F11" s="35" t="s">
        <v>154</v>
      </c>
      <c r="G11" s="34"/>
      <c r="H11" s="34" t="s">
        <v>139</v>
      </c>
      <c r="I11" s="41" t="s">
        <v>155</v>
      </c>
      <c r="J11" s="21"/>
      <c r="K11" s="37" t="str">
        <f aca="false">IF(AND(E11&lt;&gt;"",F11&lt;&gt;"",F11&lt;E11),"⚠ Datum-Fehler","")</f>
        <v/>
      </c>
    </row>
    <row r="12" customFormat="false" ht="16.5" hidden="false" customHeight="true" outlineLevel="0" collapsed="false">
      <c r="B12" s="38" t="n">
        <v>8</v>
      </c>
      <c r="C12" s="39" t="s">
        <v>156</v>
      </c>
      <c r="D12" s="39" t="s">
        <v>131</v>
      </c>
      <c r="E12" s="40" t="s">
        <v>157</v>
      </c>
      <c r="F12" s="40" t="s">
        <v>158</v>
      </c>
      <c r="G12" s="39"/>
      <c r="H12" s="34" t="s">
        <v>139</v>
      </c>
      <c r="I12" s="39" t="s">
        <v>159</v>
      </c>
      <c r="J12" s="21"/>
      <c r="K12" s="37" t="str">
        <f aca="false">IF(AND(E12&lt;&gt;"",F12&lt;&gt;"",F12&lt;E12),"⚠ Datum-Fehler","")</f>
        <v/>
      </c>
    </row>
    <row r="13" customFormat="false" ht="16.5" hidden="false" customHeight="true" outlineLevel="0" collapsed="false">
      <c r="K13" s="37" t="str">
        <f aca="false">IF(AND(E13&lt;&gt;"",F13&lt;&gt;"",F13&lt;E13),"⚠ Datum-Fehler","")</f>
        <v/>
      </c>
    </row>
    <row r="14" customFormat="false" ht="16.5" hidden="false" customHeight="true" outlineLevel="0" collapsed="false"/>
    <row r="15" customFormat="false" ht="16.5" hidden="false" customHeight="true" outlineLevel="0" collapsed="false">
      <c r="B15" s="7" t="s">
        <v>160</v>
      </c>
      <c r="C15" s="7"/>
      <c r="D15" s="7"/>
      <c r="E15" s="7"/>
      <c r="F15" s="7"/>
      <c r="G15" s="7"/>
      <c r="H15" s="7"/>
      <c r="I15" s="7"/>
      <c r="J15" s="7"/>
    </row>
    <row r="16" customFormat="false" ht="16.5" hidden="false" customHeight="true" outlineLevel="0" collapsed="false">
      <c r="B16" s="8" t="s">
        <v>161</v>
      </c>
      <c r="C16" s="24" t="n">
        <f aca="false">COUNTA(C5:C14)</f>
        <v>8</v>
      </c>
    </row>
    <row r="17" customFormat="false" ht="16.5" hidden="false" customHeight="true" outlineLevel="0" collapsed="false">
      <c r="B17" s="8" t="s">
        <v>128</v>
      </c>
      <c r="C17" s="24" t="n">
        <f aca="false">COUNTIF(H5:H14,"Abgeschlossen")</f>
        <v>1</v>
      </c>
    </row>
    <row r="18" customFormat="false" ht="16.5" hidden="false" customHeight="true" outlineLevel="0" collapsed="false">
      <c r="B18" s="8" t="s">
        <v>134</v>
      </c>
      <c r="C18" s="24" t="n">
        <f aca="false">COUNTIF(H5:H14,"In Arbeit")</f>
        <v>1</v>
      </c>
    </row>
    <row r="19" customFormat="false" ht="16.5" hidden="false" customHeight="true" outlineLevel="0" collapsed="false">
      <c r="B19" s="8" t="s">
        <v>139</v>
      </c>
      <c r="C19" s="24" t="n">
        <f aca="false">COUNTIF(H5:H14,"Offen")</f>
        <v>6</v>
      </c>
    </row>
    <row r="20" customFormat="false" ht="16.5" hidden="false" customHeight="true" outlineLevel="0" collapsed="false">
      <c r="B20" s="8" t="s">
        <v>162</v>
      </c>
      <c r="C20" s="24" t="n">
        <f aca="false">COUNTIF(H5:H14,"Verzögert")+COUNTIF(H5:H14,"Blockiert")</f>
        <v>0</v>
      </c>
    </row>
    <row r="21" customFormat="false" ht="16.5" hidden="false" customHeight="true" outlineLevel="0" collapsed="false">
      <c r="B21" s="8" t="s">
        <v>163</v>
      </c>
      <c r="C21" s="27" t="n">
        <f aca="false">IFERROR(C17/C16,0)</f>
        <v>0.125</v>
      </c>
    </row>
    <row r="22" customFormat="false" ht="16.5" hidden="false" customHeight="true" outlineLevel="0" collapsed="false">
      <c r="B22" s="8" t="s">
        <v>164</v>
      </c>
      <c r="C22" s="24" t="n">
        <f aca="false">SUMPRODUCT((F5:F14&lt;E5:E14)*(E5:E14&lt;&gt;"")*(F5:F14&lt;&gt;""))</f>
        <v>0</v>
      </c>
    </row>
    <row r="23" customFormat="false" ht="16.5" hidden="false" customHeight="true" outlineLevel="0" collapsed="false">
      <c r="B23" s="8" t="s">
        <v>165</v>
      </c>
      <c r="C23" s="24" t="str">
        <f aca="false">IF(C20&gt;0,"🔴 KRITISCH",IF(C18&gt;0,"🟡 AKTIV","🟢 OK"))</f>
        <v>🟡 AKTIV</v>
      </c>
    </row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customFormat="false" ht="16.5" hidden="false" customHeight="true" outlineLevel="0" collapsed="false"/>
    <row r="53" customFormat="false" ht="16.5" hidden="false" customHeight="true" outlineLevel="0" collapsed="false"/>
    <row r="54" customFormat="false" ht="16.5" hidden="false" customHeight="true" outlineLevel="0" collapsed="false"/>
    <row r="55" customFormat="false" ht="16.5" hidden="false" customHeight="true" outlineLevel="0" collapsed="false"/>
    <row r="56" customFormat="false" ht="16.5" hidden="false" customHeight="true" outlineLevel="0" collapsed="false"/>
    <row r="57" customFormat="false" ht="16.5" hidden="false" customHeight="true" outlineLevel="0" collapsed="false"/>
    <row r="58" customFormat="false" ht="16.5" hidden="false" customHeight="true" outlineLevel="0" collapsed="false"/>
    <row r="59" customFormat="false" ht="16.5" hidden="false" customHeight="true" outlineLevel="0" collapsed="false"/>
  </sheetData>
  <mergeCells count="2">
    <mergeCell ref="B1:J1"/>
    <mergeCell ref="B15:J15"/>
  </mergeCells>
  <dataValidations count="2">
    <dataValidation allowBlank="false" error="Bitte einen gültigen Status wählen." errorStyle="stop" errorTitle="Ungültiger Status" operator="between" showDropDown="false" showErrorMessage="true" showInputMessage="false" sqref="H5:H24" type="list">
      <formula1>"Offen,In Arbeit,Abgeschlossen,Verzögert,Blockiert"</formula1>
      <formula2>0</formula2>
    </dataValidation>
    <dataValidation allowBlank="false" errorStyle="stop" operator="between" showDropDown="false" showErrorMessage="false" showInputMessage="false" sqref="I5:I24" type="list">
      <formula1>"Kritisch,Hoch,Mittel,Niedrig"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&amp;C03_Projektplan&amp;RVersion 1.0  |  Stand: 2026-01-01</oddHeader>
    <oddFooter>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40"/>
    <col collapsed="false" customWidth="true" hidden="false" outlineLevel="0" max="4" min="4" style="0" width="20"/>
    <col collapsed="false" customWidth="true" hidden="false" outlineLevel="0" max="5" min="5" style="0" width="50"/>
    <col collapsed="false" customWidth="true" hidden="false" outlineLevel="0" max="6" min="6" style="0" width="2"/>
  </cols>
  <sheetData>
    <row r="1" customFormat="false" ht="36" hidden="false" customHeight="true" outlineLevel="0" collapsed="false">
      <c r="B1" s="16" t="s">
        <v>166</v>
      </c>
      <c r="C1" s="16"/>
      <c r="D1" s="16"/>
      <c r="E1" s="16"/>
    </row>
    <row r="2" customFormat="false" ht="19.5" hidden="false" customHeight="true" outlineLevel="0" collapsed="false"/>
    <row r="3" customFormat="false" ht="16.5" hidden="false" customHeight="true" outlineLevel="0" collapsed="false">
      <c r="B3" s="7" t="s">
        <v>167</v>
      </c>
      <c r="C3" s="7"/>
      <c r="D3" s="7"/>
      <c r="E3" s="7"/>
    </row>
    <row r="4" customFormat="false" ht="16.5" hidden="false" customHeight="true" outlineLevel="0" collapsed="false">
      <c r="B4" s="8" t="s">
        <v>168</v>
      </c>
      <c r="C4" s="34" t="s">
        <v>169</v>
      </c>
      <c r="D4" s="34"/>
      <c r="E4" s="34"/>
    </row>
    <row r="5" customFormat="false" ht="16.5" hidden="false" customHeight="true" outlineLevel="0" collapsed="false">
      <c r="B5" s="8" t="s">
        <v>170</v>
      </c>
      <c r="C5" s="34" t="s">
        <v>171</v>
      </c>
      <c r="D5" s="34"/>
      <c r="E5" s="34"/>
    </row>
    <row r="6" customFormat="false" ht="16.5" hidden="false" customHeight="true" outlineLevel="0" collapsed="false">
      <c r="B6" s="8" t="s">
        <v>172</v>
      </c>
      <c r="C6" s="34" t="s">
        <v>173</v>
      </c>
      <c r="D6" s="34"/>
      <c r="E6" s="34"/>
    </row>
    <row r="7" customFormat="false" ht="16.5" hidden="false" customHeight="true" outlineLevel="0" collapsed="false">
      <c r="B7" s="8" t="s">
        <v>174</v>
      </c>
      <c r="C7" s="34" t="s">
        <v>175</v>
      </c>
      <c r="D7" s="34"/>
      <c r="E7" s="34"/>
    </row>
    <row r="8" customFormat="false" ht="16.5" hidden="false" customHeight="true" outlineLevel="0" collapsed="false">
      <c r="B8" s="8" t="s">
        <v>176</v>
      </c>
      <c r="C8" s="34" t="s">
        <v>44</v>
      </c>
      <c r="D8" s="34"/>
      <c r="E8" s="34"/>
    </row>
    <row r="9" customFormat="false" ht="16.5" hidden="false" customHeight="true" outlineLevel="0" collapsed="false">
      <c r="B9" s="8" t="s">
        <v>177</v>
      </c>
      <c r="C9" s="42"/>
      <c r="D9" s="42"/>
      <c r="E9" s="42"/>
    </row>
    <row r="10" customFormat="false" ht="16.5" hidden="false" customHeight="true" outlineLevel="0" collapsed="false">
      <c r="B10" s="8" t="s">
        <v>178</v>
      </c>
      <c r="C10" s="34" t="s">
        <v>46</v>
      </c>
      <c r="D10" s="34"/>
      <c r="E10" s="34"/>
    </row>
    <row r="11" customFormat="false" ht="16.5" hidden="false" customHeight="true" outlineLevel="0" collapsed="false">
      <c r="B11" s="8" t="s">
        <v>179</v>
      </c>
      <c r="C11" s="34" t="s">
        <v>46</v>
      </c>
      <c r="D11" s="34"/>
      <c r="E11" s="34"/>
    </row>
    <row r="12" customFormat="false" ht="16.5" hidden="false" customHeight="true" outlineLevel="0" collapsed="false">
      <c r="B12" s="8" t="s">
        <v>180</v>
      </c>
      <c r="C12" s="34" t="s">
        <v>42</v>
      </c>
      <c r="D12" s="34"/>
      <c r="E12" s="34"/>
    </row>
    <row r="13" customFormat="false" ht="16.5" hidden="false" customHeight="true" outlineLevel="0" collapsed="false">
      <c r="B13" s="8" t="s">
        <v>181</v>
      </c>
      <c r="C13" s="34" t="s">
        <v>182</v>
      </c>
      <c r="D13" s="34"/>
      <c r="E13" s="34"/>
    </row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>
      <c r="B16" s="7" t="s">
        <v>183</v>
      </c>
      <c r="C16" s="7"/>
      <c r="D16" s="7"/>
      <c r="E16" s="7"/>
    </row>
    <row r="17" customFormat="false" ht="16.5" hidden="false" customHeight="true" outlineLevel="0" collapsed="false">
      <c r="B17" s="43" t="s">
        <v>180</v>
      </c>
      <c r="C17" s="43" t="s">
        <v>97</v>
      </c>
      <c r="D17" s="43" t="s">
        <v>184</v>
      </c>
      <c r="E17" s="43" t="s">
        <v>185</v>
      </c>
    </row>
    <row r="18" customFormat="false" ht="16.5" hidden="false" customHeight="true" outlineLevel="0" collapsed="false">
      <c r="B18" s="21" t="s">
        <v>42</v>
      </c>
      <c r="C18" s="21" t="s">
        <v>46</v>
      </c>
      <c r="D18" s="21" t="s">
        <v>44</v>
      </c>
      <c r="E18" s="21" t="s">
        <v>186</v>
      </c>
    </row>
    <row r="19" customFormat="false" ht="16.5" hidden="false" customHeight="true" outlineLevel="0" collapsed="false">
      <c r="B19" s="39"/>
      <c r="C19" s="39"/>
      <c r="D19" s="39"/>
      <c r="E19" s="39"/>
    </row>
    <row r="20" customFormat="false" ht="16.5" hidden="false" customHeight="true" outlineLevel="0" collapsed="false">
      <c r="B20" s="34"/>
      <c r="C20" s="34"/>
      <c r="D20" s="34"/>
      <c r="E20" s="34"/>
    </row>
    <row r="21" customFormat="false" ht="16.5" hidden="false" customHeight="true" outlineLevel="0" collapsed="false">
      <c r="B21" s="39"/>
      <c r="C21" s="39"/>
      <c r="D21" s="39"/>
      <c r="E21" s="39"/>
    </row>
    <row r="22" customFormat="false" ht="16.5" hidden="false" customHeight="true" outlineLevel="0" collapsed="false">
      <c r="B22" s="34"/>
      <c r="C22" s="34"/>
      <c r="D22" s="34"/>
      <c r="E22" s="34"/>
    </row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>
      <c r="B25" s="7" t="s">
        <v>187</v>
      </c>
      <c r="C25" s="7"/>
      <c r="D25" s="7"/>
      <c r="E25" s="7"/>
    </row>
    <row r="26" customFormat="false" ht="16.5" hidden="false" customHeight="true" outlineLevel="0" collapsed="false">
      <c r="B26" s="44" t="s">
        <v>188</v>
      </c>
      <c r="C26" s="44" t="s">
        <v>189</v>
      </c>
      <c r="D26" s="44"/>
      <c r="E26" s="44"/>
    </row>
    <row r="27" customFormat="false" ht="16.5" hidden="false" customHeight="true" outlineLevel="0" collapsed="false">
      <c r="B27" s="45" t="s">
        <v>190</v>
      </c>
      <c r="C27" s="26" t="s">
        <v>191</v>
      </c>
      <c r="D27" s="26"/>
      <c r="E27" s="26"/>
    </row>
    <row r="28" customFormat="false" ht="16.5" hidden="false" customHeight="true" outlineLevel="0" collapsed="false">
      <c r="B28" s="45" t="s">
        <v>192</v>
      </c>
      <c r="C28" s="13" t="s">
        <v>193</v>
      </c>
      <c r="D28" s="13"/>
      <c r="E28" s="13"/>
    </row>
    <row r="29" customFormat="false" ht="16.5" hidden="false" customHeight="true" outlineLevel="0" collapsed="false">
      <c r="B29" s="45" t="s">
        <v>194</v>
      </c>
      <c r="C29" s="26" t="s">
        <v>195</v>
      </c>
      <c r="D29" s="26"/>
      <c r="E29" s="26"/>
    </row>
    <row r="30" customFormat="false" ht="16.5" hidden="false" customHeight="true" outlineLevel="0" collapsed="false">
      <c r="B30" s="45" t="s">
        <v>196</v>
      </c>
      <c r="C30" s="13" t="s">
        <v>197</v>
      </c>
      <c r="D30" s="13"/>
      <c r="E30" s="13"/>
    </row>
    <row r="31" customFormat="false" ht="16.5" hidden="false" customHeight="true" outlineLevel="0" collapsed="false">
      <c r="B31" s="45" t="s">
        <v>198</v>
      </c>
      <c r="C31" s="26" t="s">
        <v>199</v>
      </c>
      <c r="D31" s="26"/>
      <c r="E31" s="26"/>
    </row>
    <row r="32" customFormat="false" ht="16.5" hidden="false" customHeight="true" outlineLevel="0" collapsed="false">
      <c r="B32" s="45" t="s">
        <v>200</v>
      </c>
      <c r="C32" s="13" t="s">
        <v>201</v>
      </c>
      <c r="D32" s="13"/>
      <c r="E32" s="13"/>
    </row>
    <row r="33" customFormat="false" ht="16.5" hidden="false" customHeight="true" outlineLevel="0" collapsed="false">
      <c r="B33" s="45" t="s">
        <v>202</v>
      </c>
      <c r="C33" s="26" t="s">
        <v>203</v>
      </c>
      <c r="D33" s="26"/>
      <c r="E33" s="26"/>
    </row>
    <row r="34" customFormat="false" ht="16.5" hidden="false" customHeight="true" outlineLevel="0" collapsed="false">
      <c r="B34" s="45" t="s">
        <v>204</v>
      </c>
      <c r="C34" s="13" t="s">
        <v>205</v>
      </c>
      <c r="D34" s="13"/>
      <c r="E34" s="13"/>
    </row>
    <row r="35" customFormat="false" ht="16.5" hidden="false" customHeight="true" outlineLevel="0" collapsed="false">
      <c r="B35" s="45" t="s">
        <v>206</v>
      </c>
      <c r="C35" s="26" t="s">
        <v>207</v>
      </c>
      <c r="D35" s="26"/>
      <c r="E35" s="26"/>
    </row>
    <row r="36" customFormat="false" ht="16.5" hidden="false" customHeight="true" outlineLevel="0" collapsed="false"/>
    <row r="37" customFormat="false" ht="39.75" hidden="false" customHeight="true" outlineLevel="0" collapsed="false">
      <c r="B37" s="46" t="s">
        <v>208</v>
      </c>
      <c r="C37" s="46"/>
      <c r="D37" s="46"/>
      <c r="E37" s="46"/>
    </row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customFormat="false" ht="16.5" hidden="false" customHeight="true" outlineLevel="0" collapsed="false"/>
    <row r="53" customFormat="false" ht="16.5" hidden="false" customHeight="true" outlineLevel="0" collapsed="false"/>
    <row r="54" customFormat="false" ht="16.5" hidden="false" customHeight="true" outlineLevel="0" collapsed="false"/>
    <row r="55" customFormat="false" ht="16.5" hidden="false" customHeight="true" outlineLevel="0" collapsed="false"/>
    <row r="56" customFormat="false" ht="16.5" hidden="false" customHeight="true" outlineLevel="0" collapsed="false"/>
    <row r="57" customFormat="false" ht="16.5" hidden="false" customHeight="true" outlineLevel="0" collapsed="false"/>
    <row r="58" customFormat="false" ht="16.5" hidden="false" customHeight="true" outlineLevel="0" collapsed="false"/>
    <row r="59" customFormat="false" ht="16.5" hidden="false" customHeight="true" outlineLevel="0" collapsed="false"/>
  </sheetData>
  <mergeCells count="25">
    <mergeCell ref="B1:E1"/>
    <mergeCell ref="B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B16:E16"/>
    <mergeCell ref="B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B37:E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2026-03-16T08:55:10Z</dcterms:created>
  <dc:creator>openpyxl</dc:creator>
  <dc:description/>
  <dc:language>en-US</dc:language>
  <cp:lastModifiedBy/>
  <dcterms:modified xsi:type="dcterms:W3CDTF">2026-03-16T08:55:10Z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