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mmdaten" sheetId="1" state="visible" r:id="rId1"/>
    <sheet xmlns:r="http://schemas.openxmlformats.org/officeDocument/2006/relationships" name="Bewegungsdaten" sheetId="2" state="visible" r:id="rId2"/>
    <sheet xmlns:r="http://schemas.openxmlformats.org/officeDocument/2006/relationships" name="Termine" sheetId="3" state="visible" r:id="rId3"/>
    <sheet xmlns:r="http://schemas.openxmlformats.org/officeDocument/2006/relationships" name="TCO-Rechner" sheetId="4" state="visible" r:id="rId4"/>
    <sheet xmlns:r="http://schemas.openxmlformats.org/officeDocument/2006/relationships" name="Flotten-Kostenrechner" sheetId="5" state="visible" r:id="rId5"/>
    <sheet xmlns:r="http://schemas.openxmlformats.org/officeDocument/2006/relationships" name="Auswertung" sheetId="6" state="visible" r:id="rId6"/>
    <sheet xmlns:r="http://schemas.openxmlformats.org/officeDocument/2006/relationships" name="Anleitung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€"/>
    <numFmt numFmtId="165" formatCode="#,##0.00 €"/>
    <numFmt numFmtId="166" formatCode="0.00 €"/>
  </numFmts>
  <fonts count="10">
    <font>
      <name val="Calibri"/>
      <family val="2"/>
      <color theme="1"/>
      <sz val="11"/>
      <scheme val="minor"/>
    </font>
    <font>
      <b val="1"/>
      <color rgb="00FFFFFF"/>
      <sz val="11"/>
    </font>
    <font>
      <color rgb="000000FF"/>
    </font>
    <font>
      <color rgb="00000000"/>
    </font>
    <font>
      <b val="1"/>
      <color rgb="00073763"/>
      <sz val="14"/>
    </font>
    <font>
      <i val="1"/>
      <sz val="10"/>
    </font>
    <font>
      <b val="1"/>
      <color rgb="00073763"/>
      <sz val="12"/>
    </font>
    <font>
      <b val="1"/>
    </font>
    <font>
      <b val="1"/>
      <sz val="12"/>
    </font>
    <font>
      <i val="1"/>
      <color rgb="00666666"/>
      <sz val="10"/>
    </font>
  </fonts>
  <fills count="5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FFFF00"/>
      </patternFill>
    </fill>
    <fill>
      <patternFill patternType="solid">
        <fgColor rgb="00E0F2F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1" applyAlignment="1" pivotButton="0" quotePrefix="0" xfId="0">
      <alignment horizontal="center" wrapText="1"/>
    </xf>
    <xf numFmtId="0" fontId="2" fillId="0" borderId="1" pivotButton="0" quotePrefix="0" xfId="0"/>
    <xf numFmtId="0" fontId="0" fillId="0" borderId="1" pivotButton="0" quotePrefix="0" xfId="0"/>
    <xf numFmtId="164" fontId="0" fillId="0" borderId="1" pivotButton="0" quotePrefix="0" xfId="0"/>
    <xf numFmtId="165" fontId="2" fillId="0" borderId="1" pivotButton="0" quotePrefix="0" xfId="0"/>
    <xf numFmtId="9" fontId="0" fillId="0" borderId="1" pivotButton="0" quotePrefix="0" xfId="0"/>
    <xf numFmtId="165" fontId="3" fillId="0" borderId="1" pivotButton="0" quotePrefix="0" xfId="0"/>
    <xf numFmtId="3" fontId="0" fillId="0" borderId="1" pivotButton="0" quotePrefix="0" xfId="0"/>
    <xf numFmtId="1" fontId="3" fillId="0" borderId="1" pivotButton="0" quotePrefix="0" xfId="0"/>
    <xf numFmtId="0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3" fontId="2" fillId="3" borderId="1" pivotButton="0" quotePrefix="0" xfId="0"/>
    <xf numFmtId="165" fontId="3" fillId="0" borderId="0" pivotButton="0" quotePrefix="0" xfId="0"/>
    <xf numFmtId="0" fontId="7" fillId="0" borderId="0" pivotButton="0" quotePrefix="0" xfId="0"/>
    <xf numFmtId="165" fontId="8" fillId="4" borderId="0" pivotButton="0" quotePrefix="0" xfId="0"/>
    <xf numFmtId="3" fontId="2" fillId="3" borderId="0" pivotButton="0" quotePrefix="0" xfId="0"/>
    <xf numFmtId="166" fontId="3" fillId="0" borderId="0" pivotButton="0" quotePrefix="0" xfId="0"/>
    <xf numFmtId="0" fontId="9" fillId="0" borderId="0" pivotButton="0" quotePrefix="0" xfId="0"/>
    <xf numFmtId="0" fontId="8" fillId="0" borderId="0" pivotButton="0" quotePrefix="0" xfId="0"/>
    <xf numFmtId="165" fontId="4" fillId="4" borderId="1" pivotButton="0" quotePrefix="0" xfId="0"/>
    <xf numFmtId="0" fontId="1" fillId="2" borderId="1" pivotButton="0" quotePrefix="0" xfId="0"/>
    <xf numFmtId="165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6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5" customWidth="1" min="1" max="1"/>
    <col width="25" customWidth="1" min="2" max="2"/>
    <col width="12" customWidth="1" min="3" max="3"/>
    <col width="18" customWidth="1" min="4" max="4"/>
    <col width="14" customWidth="1" min="5" max="5"/>
    <col width="14" customWidth="1" min="6" max="6"/>
    <col width="14" customWidth="1" min="7" max="7"/>
    <col width="18" customWidth="1" min="8" max="8"/>
    <col width="18" customWidth="1" min="9" max="9"/>
    <col width="14" customWidth="1" min="10" max="10"/>
    <col width="20" customWidth="1" min="11" max="11"/>
    <col width="14" customWidth="1" min="12" max="12"/>
    <col width="18" customWidth="1" min="13" max="13"/>
    <col width="10" customWidth="1" min="14" max="14"/>
  </cols>
  <sheetData>
    <row r="1">
      <c r="A1" s="1" t="inlineStr">
        <is>
          <t>Kennzeichen</t>
        </is>
      </c>
      <c r="B1" s="1" t="inlineStr">
        <is>
          <t>FIN (Fahrgestellnummer)</t>
        </is>
      </c>
      <c r="C1" s="1" t="inlineStr">
        <is>
          <t>Marke</t>
        </is>
      </c>
      <c r="D1" s="1" t="inlineStr">
        <is>
          <t>Modell</t>
        </is>
      </c>
      <c r="E1" s="1" t="inlineStr">
        <is>
          <t>Erstzulassung</t>
        </is>
      </c>
      <c r="F1" s="1" t="inlineStr">
        <is>
          <t>Leasing-Start</t>
        </is>
      </c>
      <c r="G1" s="1" t="inlineStr">
        <is>
          <t>Leasing-Ende</t>
        </is>
      </c>
      <c r="H1" s="1" t="inlineStr">
        <is>
          <t>Leasingrate (€/Monat)</t>
        </is>
      </c>
      <c r="I1" s="1" t="inlineStr">
        <is>
          <t>Fahrer</t>
        </is>
      </c>
      <c r="J1" s="1" t="inlineStr">
        <is>
          <t>Kostenstelle</t>
        </is>
      </c>
      <c r="K1" s="1" t="inlineStr">
        <is>
          <t>Anschaffungspreis (€)</t>
        </is>
      </c>
      <c r="L1" s="1" t="inlineStr">
        <is>
          <t>Restwert (€)</t>
        </is>
      </c>
      <c r="M1" s="1" t="inlineStr">
        <is>
          <t>Haltedauer (Monate)</t>
        </is>
      </c>
      <c r="N1" s="1" t="inlineStr">
        <is>
          <t>Status</t>
        </is>
      </c>
    </row>
    <row r="2">
      <c r="A2" s="2" t="inlineStr">
        <is>
          <t>B-FP 1001</t>
        </is>
      </c>
      <c r="B2" s="3" t="inlineStr">
        <is>
          <t>WDB1234567890001</t>
        </is>
      </c>
      <c r="C2" s="3" t="inlineStr">
        <is>
          <t>Mercedes</t>
        </is>
      </c>
      <c r="D2" s="3" t="inlineStr">
        <is>
          <t>Sprinter 316</t>
        </is>
      </c>
      <c r="E2" s="3" t="inlineStr">
        <is>
          <t>2022-01-15</t>
        </is>
      </c>
      <c r="F2" s="3" t="inlineStr">
        <is>
          <t>2022-02-01</t>
        </is>
      </c>
      <c r="G2" s="3" t="inlineStr">
        <is>
          <t>2026-01-31</t>
        </is>
      </c>
      <c r="H2" s="4" t="n">
        <v>450</v>
      </c>
      <c r="I2" s="3" t="inlineStr">
        <is>
          <t>Müller, Hans</t>
        </is>
      </c>
      <c r="J2" s="3" t="inlineStr">
        <is>
          <t>Vertrieb</t>
        </is>
      </c>
      <c r="K2" s="4" t="n">
        <v>45000</v>
      </c>
      <c r="L2" s="4" t="n">
        <v>18000</v>
      </c>
      <c r="M2" s="3" t="n">
        <v>48</v>
      </c>
      <c r="N2" s="3" t="inlineStr">
        <is>
          <t>Aktiv</t>
        </is>
      </c>
    </row>
    <row r="3">
      <c r="A3" s="2" t="inlineStr">
        <is>
          <t>B-FP 1002</t>
        </is>
      </c>
      <c r="B3" s="3" t="inlineStr">
        <is>
          <t>WDB1234567890002</t>
        </is>
      </c>
      <c r="C3" s="3" t="inlineStr">
        <is>
          <t>VW</t>
        </is>
      </c>
      <c r="D3" s="3" t="inlineStr">
        <is>
          <t>Transporter T6.1</t>
        </is>
      </c>
      <c r="E3" s="3" t="inlineStr">
        <is>
          <t>2022-03-10</t>
        </is>
      </c>
      <c r="F3" s="3" t="inlineStr">
        <is>
          <t>2022-04-01</t>
        </is>
      </c>
      <c r="G3" s="3" t="inlineStr">
        <is>
          <t>2025-03-31</t>
        </is>
      </c>
      <c r="H3" s="4" t="n">
        <v>380</v>
      </c>
      <c r="I3" s="3" t="inlineStr">
        <is>
          <t>Schmidt, Anna</t>
        </is>
      </c>
      <c r="J3" s="3" t="inlineStr">
        <is>
          <t>Logistik</t>
        </is>
      </c>
      <c r="K3" s="4" t="n">
        <v>38000</v>
      </c>
      <c r="L3" s="4" t="n">
        <v>15000</v>
      </c>
      <c r="M3" s="3" t="n">
        <v>36</v>
      </c>
      <c r="N3" s="3" t="inlineStr">
        <is>
          <t>Aktiv</t>
        </is>
      </c>
    </row>
    <row r="4">
      <c r="A4" s="2" t="inlineStr">
        <is>
          <t>B-FP 1003</t>
        </is>
      </c>
      <c r="B4" s="3" t="inlineStr">
        <is>
          <t>WDB1234567890003</t>
        </is>
      </c>
      <c r="C4" s="3" t="inlineStr">
        <is>
          <t>Ford</t>
        </is>
      </c>
      <c r="D4" s="3" t="inlineStr">
        <is>
          <t>Transit Custom</t>
        </is>
      </c>
      <c r="E4" s="3" t="inlineStr">
        <is>
          <t>2021-06-20</t>
        </is>
      </c>
      <c r="F4" s="3" t="inlineStr">
        <is>
          <t>2021-07-01</t>
        </is>
      </c>
      <c r="G4" s="3" t="inlineStr">
        <is>
          <t>2024-06-30</t>
        </is>
      </c>
      <c r="H4" s="4" t="n">
        <v>320</v>
      </c>
      <c r="I4" s="3" t="inlineStr">
        <is>
          <t>Weber, Peter</t>
        </is>
      </c>
      <c r="J4" s="3" t="inlineStr">
        <is>
          <t>Service</t>
        </is>
      </c>
      <c r="K4" s="4" t="n">
        <v>32000</v>
      </c>
      <c r="L4" s="4" t="n">
        <v>12000</v>
      </c>
      <c r="M4" s="3" t="n">
        <v>36</v>
      </c>
      <c r="N4" s="3" t="inlineStr">
        <is>
          <t>Aktiv</t>
        </is>
      </c>
    </row>
    <row r="5">
      <c r="A5" s="2" t="inlineStr">
        <is>
          <t>B-FP 1004</t>
        </is>
      </c>
      <c r="B5" s="3" t="inlineStr">
        <is>
          <t>WDB1234567890004</t>
        </is>
      </c>
      <c r="C5" s="3" t="inlineStr">
        <is>
          <t>Mercedes</t>
        </is>
      </c>
      <c r="D5" s="3" t="inlineStr">
        <is>
          <t>Vito 116</t>
        </is>
      </c>
      <c r="E5" s="3" t="inlineStr">
        <is>
          <t>2023-01-05</t>
        </is>
      </c>
      <c r="F5" s="3" t="inlineStr">
        <is>
          <t>2023-02-01</t>
        </is>
      </c>
      <c r="G5" s="3" t="inlineStr">
        <is>
          <t>2027-01-31</t>
        </is>
      </c>
      <c r="H5" s="4" t="n">
        <v>420</v>
      </c>
      <c r="I5" s="3" t="inlineStr">
        <is>
          <t>Fischer, Maria</t>
        </is>
      </c>
      <c r="J5" s="3" t="inlineStr">
        <is>
          <t>Vertrieb</t>
        </is>
      </c>
      <c r="K5" s="4" t="n">
        <v>42000</v>
      </c>
      <c r="L5" s="4" t="n">
        <v>17000</v>
      </c>
      <c r="M5" s="3" t="n">
        <v>48</v>
      </c>
      <c r="N5" s="3" t="inlineStr">
        <is>
          <t>Aktiv</t>
        </is>
      </c>
    </row>
    <row r="6">
      <c r="A6" s="2" t="inlineStr">
        <is>
          <t>B-FP 1005</t>
        </is>
      </c>
      <c r="B6" s="3" t="inlineStr">
        <is>
          <t>WDB1234567890005</t>
        </is>
      </c>
      <c r="C6" s="3" t="inlineStr">
        <is>
          <t>VW</t>
        </is>
      </c>
      <c r="D6" s="3" t="inlineStr">
        <is>
          <t>Caddy Cargo</t>
        </is>
      </c>
      <c r="E6" s="3" t="inlineStr">
        <is>
          <t>2023-05-12</t>
        </is>
      </c>
      <c r="F6" s="3" t="inlineStr">
        <is>
          <t>2023-06-01</t>
        </is>
      </c>
      <c r="G6" s="3" t="inlineStr">
        <is>
          <t>2026-05-31</t>
        </is>
      </c>
      <c r="H6" s="4" t="n">
        <v>280</v>
      </c>
      <c r="I6" s="3" t="inlineStr">
        <is>
          <t>Meyer, Thomas</t>
        </is>
      </c>
      <c r="J6" s="3" t="inlineStr">
        <is>
          <t>Logistik</t>
        </is>
      </c>
      <c r="K6" s="4" t="n">
        <v>28000</v>
      </c>
      <c r="L6" s="4" t="n">
        <v>11000</v>
      </c>
      <c r="M6" s="3" t="n">
        <v>36</v>
      </c>
      <c r="N6" s="3" t="inlineStr">
        <is>
          <t>Aktiv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5" customWidth="1" min="2" max="2"/>
    <col width="14" customWidth="1" min="3" max="3"/>
    <col width="25" customWidth="1" min="4" max="4"/>
    <col width="16" customWidth="1" min="5" max="5"/>
    <col width="10" customWidth="1" min="6" max="6"/>
    <col width="16" customWidth="1" min="7" max="7"/>
    <col width="14" customWidth="1" min="8" max="8"/>
    <col width="14" customWidth="1" min="9" max="9"/>
  </cols>
  <sheetData>
    <row r="1">
      <c r="A1" s="1" t="inlineStr">
        <is>
          <t>Datum</t>
        </is>
      </c>
      <c r="B1" s="1" t="inlineStr">
        <is>
          <t>Kennzeichen</t>
        </is>
      </c>
      <c r="C1" s="1" t="inlineStr">
        <is>
          <t>Kostenart</t>
        </is>
      </c>
      <c r="D1" s="1" t="inlineStr">
        <is>
          <t>Beschreibung</t>
        </is>
      </c>
      <c r="E1" s="1" t="inlineStr">
        <is>
          <t>Betrag Netto (€)</t>
        </is>
      </c>
      <c r="F1" s="1" t="inlineStr">
        <is>
          <t>MwSt (%)</t>
        </is>
      </c>
      <c r="G1" s="1" t="inlineStr">
        <is>
          <t>Betrag Brutto (€)</t>
        </is>
      </c>
      <c r="H1" s="1" t="inlineStr">
        <is>
          <t>Kilometerstand</t>
        </is>
      </c>
      <c r="I1" s="1" t="inlineStr">
        <is>
          <t>Belegnummer</t>
        </is>
      </c>
    </row>
    <row r="2">
      <c r="A2" s="3" t="inlineStr">
        <is>
          <t>2024-01-05</t>
        </is>
      </c>
      <c r="B2" s="3" t="inlineStr">
        <is>
          <t>B-FP 1001</t>
        </is>
      </c>
      <c r="C2" s="3" t="inlineStr">
        <is>
          <t>Tanken</t>
        </is>
      </c>
      <c r="D2" s="3" t="inlineStr">
        <is>
          <t>Diesel Shell Station</t>
        </is>
      </c>
      <c r="E2" s="5" t="n">
        <v>85</v>
      </c>
      <c r="F2" s="6" t="n">
        <v>19</v>
      </c>
      <c r="G2" s="7">
        <f>E2*(1+F2/100)</f>
        <v/>
      </c>
      <c r="H2" s="8" t="n">
        <v>45230</v>
      </c>
      <c r="I2" s="3" t="inlineStr">
        <is>
          <t>T-2024-001</t>
        </is>
      </c>
    </row>
    <row r="3">
      <c r="A3" s="3" t="inlineStr">
        <is>
          <t>2024-01-08</t>
        </is>
      </c>
      <c r="B3" s="3" t="inlineStr">
        <is>
          <t>B-FP 1002</t>
        </is>
      </c>
      <c r="C3" s="3" t="inlineStr">
        <is>
          <t>Tanken</t>
        </is>
      </c>
      <c r="D3" s="3" t="inlineStr">
        <is>
          <t>Diesel Aral</t>
        </is>
      </c>
      <c r="E3" s="5" t="n">
        <v>72.5</v>
      </c>
      <c r="F3" s="6" t="n">
        <v>19</v>
      </c>
      <c r="G3" s="7">
        <f>E3*(1+F3/100)</f>
        <v/>
      </c>
      <c r="H3" s="8" t="n">
        <v>32150</v>
      </c>
      <c r="I3" s="3" t="inlineStr">
        <is>
          <t>T-2024-002</t>
        </is>
      </c>
    </row>
    <row r="4">
      <c r="A4" s="3" t="inlineStr">
        <is>
          <t>2024-01-10</t>
        </is>
      </c>
      <c r="B4" s="3" t="inlineStr">
        <is>
          <t>B-FP 1003</t>
        </is>
      </c>
      <c r="C4" s="3" t="inlineStr">
        <is>
          <t>Reparatur</t>
        </is>
      </c>
      <c r="D4" s="3" t="inlineStr">
        <is>
          <t>Bremsbeläge vorne</t>
        </is>
      </c>
      <c r="E4" s="5" t="n">
        <v>245</v>
      </c>
      <c r="F4" s="6" t="n">
        <v>19</v>
      </c>
      <c r="G4" s="7">
        <f>E4*(1+F4/100)</f>
        <v/>
      </c>
      <c r="H4" s="8" t="n">
        <v>58420</v>
      </c>
      <c r="I4" s="3" t="inlineStr">
        <is>
          <t>R-2024-001</t>
        </is>
      </c>
    </row>
    <row r="5">
      <c r="A5" s="3" t="inlineStr">
        <is>
          <t>2024-01-12</t>
        </is>
      </c>
      <c r="B5" s="3" t="inlineStr">
        <is>
          <t>B-FP 1001</t>
        </is>
      </c>
      <c r="C5" s="3" t="inlineStr">
        <is>
          <t>Wartung</t>
        </is>
      </c>
      <c r="D5" s="3" t="inlineStr">
        <is>
          <t>Inspektion 45.000km</t>
        </is>
      </c>
      <c r="E5" s="5" t="n">
        <v>380</v>
      </c>
      <c r="F5" s="6" t="n">
        <v>19</v>
      </c>
      <c r="G5" s="7">
        <f>E5*(1+F5/100)</f>
        <v/>
      </c>
      <c r="H5" s="8" t="n">
        <v>45500</v>
      </c>
      <c r="I5" s="3" t="inlineStr">
        <is>
          <t>W-2024-001</t>
        </is>
      </c>
    </row>
    <row r="6">
      <c r="A6" s="3" t="inlineStr">
        <is>
          <t>2024-01-15</t>
        </is>
      </c>
      <c r="B6" s="3" t="inlineStr">
        <is>
          <t>B-FP 1004</t>
        </is>
      </c>
      <c r="C6" s="3" t="inlineStr">
        <is>
          <t>Tanken</t>
        </is>
      </c>
      <c r="D6" s="3" t="inlineStr">
        <is>
          <t>Diesel Total</t>
        </is>
      </c>
      <c r="E6" s="5" t="n">
        <v>92.3</v>
      </c>
      <c r="F6" s="6" t="n">
        <v>19</v>
      </c>
      <c r="G6" s="7">
        <f>E6*(1+F6/100)</f>
        <v/>
      </c>
      <c r="H6" s="8" t="n">
        <v>18750</v>
      </c>
      <c r="I6" s="3" t="inlineStr">
        <is>
          <t>T-2024-003</t>
        </is>
      </c>
    </row>
    <row r="7">
      <c r="A7" s="3" t="inlineStr">
        <is>
          <t>2024-01-18</t>
        </is>
      </c>
      <c r="B7" s="3" t="inlineStr">
        <is>
          <t>B-FP 1005</t>
        </is>
      </c>
      <c r="C7" s="3" t="inlineStr">
        <is>
          <t>Tanken</t>
        </is>
      </c>
      <c r="D7" s="3" t="inlineStr">
        <is>
          <t>Diesel Shell</t>
        </is>
      </c>
      <c r="E7" s="5" t="n">
        <v>55.8</v>
      </c>
      <c r="F7" s="6" t="n">
        <v>19</v>
      </c>
      <c r="G7" s="7">
        <f>E7*(1+F7/100)</f>
        <v/>
      </c>
      <c r="H7" s="8" t="n">
        <v>12340</v>
      </c>
      <c r="I7" s="3" t="inlineStr">
        <is>
          <t>T-2024-004</t>
        </is>
      </c>
    </row>
    <row r="8">
      <c r="A8" s="3" t="inlineStr">
        <is>
          <t>2024-01-20</t>
        </is>
      </c>
      <c r="B8" s="3" t="inlineStr">
        <is>
          <t>B-FP 1002</t>
        </is>
      </c>
      <c r="C8" s="3" t="inlineStr">
        <is>
          <t>Versicherung</t>
        </is>
      </c>
      <c r="D8" s="3" t="inlineStr">
        <is>
          <t>Quartalsrate Q1</t>
        </is>
      </c>
      <c r="E8" s="5" t="n">
        <v>420</v>
      </c>
      <c r="F8" s="6" t="n">
        <v>0</v>
      </c>
      <c r="G8" s="7">
        <f>E8*(1+F8/100)</f>
        <v/>
      </c>
      <c r="H8" s="8" t="n">
        <v>32150</v>
      </c>
      <c r="I8" s="3" t="inlineStr">
        <is>
          <t>V-2024-001</t>
        </is>
      </c>
    </row>
    <row r="9">
      <c r="A9" s="3" t="inlineStr">
        <is>
          <t>2024-01-22</t>
        </is>
      </c>
      <c r="B9" s="3" t="inlineStr">
        <is>
          <t>B-FP 1003</t>
        </is>
      </c>
      <c r="C9" s="3" t="inlineStr">
        <is>
          <t>Steuer</t>
        </is>
      </c>
      <c r="D9" s="3" t="inlineStr">
        <is>
          <t>Kfz-Steuer 2024</t>
        </is>
      </c>
      <c r="E9" s="5" t="n">
        <v>280</v>
      </c>
      <c r="F9" s="6" t="n">
        <v>0</v>
      </c>
      <c r="G9" s="7">
        <f>E9*(1+F9/100)</f>
        <v/>
      </c>
      <c r="H9" s="8" t="n">
        <v>58420</v>
      </c>
      <c r="I9" s="3" t="inlineStr">
        <is>
          <t>S-2024-001</t>
        </is>
      </c>
    </row>
    <row r="10">
      <c r="A10" s="3" t="inlineStr">
        <is>
          <t>2024-01-25</t>
        </is>
      </c>
      <c r="B10" s="3" t="inlineStr">
        <is>
          <t>B-FP 1001</t>
        </is>
      </c>
      <c r="C10" s="3" t="inlineStr">
        <is>
          <t>Tanken</t>
        </is>
      </c>
      <c r="D10" s="3" t="inlineStr">
        <is>
          <t>Diesel Esso</t>
        </is>
      </c>
      <c r="E10" s="5" t="n">
        <v>88.5</v>
      </c>
      <c r="F10" s="6" t="n">
        <v>19</v>
      </c>
      <c r="G10" s="7">
        <f>E10*(1+F10/100)</f>
        <v/>
      </c>
      <c r="H10" s="8" t="n">
        <v>46100</v>
      </c>
      <c r="I10" s="3" t="inlineStr">
        <is>
          <t>T-2024-005</t>
        </is>
      </c>
    </row>
    <row r="11">
      <c r="A11" s="3" t="inlineStr">
        <is>
          <t>2024-01-28</t>
        </is>
      </c>
      <c r="B11" s="3" t="inlineStr">
        <is>
          <t>B-FP 1004</t>
        </is>
      </c>
      <c r="C11" s="3" t="inlineStr">
        <is>
          <t>Reifen</t>
        </is>
      </c>
      <c r="D11" s="3" t="inlineStr">
        <is>
          <t>Winterreifen Montage</t>
        </is>
      </c>
      <c r="E11" s="5" t="n">
        <v>120</v>
      </c>
      <c r="F11" s="6" t="n">
        <v>19</v>
      </c>
      <c r="G11" s="7">
        <f>E11*(1+F11/100)</f>
        <v/>
      </c>
      <c r="H11" s="8" t="n">
        <v>19200</v>
      </c>
      <c r="I11" s="3" t="inlineStr">
        <is>
          <t>RE-2024-001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5" customWidth="1" min="1" max="1"/>
    <col width="20" customWidth="1" min="2" max="2"/>
    <col width="16" customWidth="1" min="3" max="3"/>
    <col width="18" customWidth="1" min="4" max="4"/>
    <col width="14" customWidth="1" min="5" max="5"/>
    <col width="18" customWidth="1" min="6" max="6"/>
    <col width="25" customWidth="1" min="7" max="7"/>
  </cols>
  <sheetData>
    <row r="1">
      <c r="A1" s="1" t="inlineStr">
        <is>
          <t>Kennzeichen</t>
        </is>
      </c>
      <c r="B1" s="1" t="inlineStr">
        <is>
          <t>Terminart</t>
        </is>
      </c>
      <c r="C1" s="1" t="inlineStr">
        <is>
          <t>Fälligkeitsdatum</t>
        </is>
      </c>
      <c r="D1" s="1" t="inlineStr">
        <is>
          <t>Tage bis Fälligkeit</t>
        </is>
      </c>
      <c r="E1" s="1" t="inlineStr">
        <is>
          <t>Status</t>
        </is>
      </c>
      <c r="F1" s="1" t="inlineStr">
        <is>
          <t>Letzte Durchführung</t>
        </is>
      </c>
      <c r="G1" s="1" t="inlineStr">
        <is>
          <t>Anmerkungen</t>
        </is>
      </c>
    </row>
    <row r="2">
      <c r="A2" s="3" t="inlineStr">
        <is>
          <t>B-FP 1001</t>
        </is>
      </c>
      <c r="B2" s="3" t="inlineStr">
        <is>
          <t>HU/AU</t>
        </is>
      </c>
      <c r="C2" s="3" t="inlineStr">
        <is>
          <t>2024-08-15</t>
        </is>
      </c>
      <c r="D2" s="9">
        <f>C2-TODAY()</f>
        <v/>
      </c>
      <c r="E2" s="10">
        <f>IF(D2&lt;0,"ÜBERFÄLLIG",IF(D2&lt;30,"DRINGEND",IF(D2&lt;90,"Bald fällig","OK")))</f>
        <v/>
      </c>
      <c r="F2" s="3" t="inlineStr">
        <is>
          <t>2022-08-15</t>
        </is>
      </c>
      <c r="G2" s="3" t="inlineStr">
        <is>
          <t>2-jährlich</t>
        </is>
      </c>
    </row>
    <row r="3">
      <c r="A3" s="3" t="inlineStr">
        <is>
          <t>B-FP 1001</t>
        </is>
      </c>
      <c r="B3" s="3" t="inlineStr">
        <is>
          <t>UVV-Prüfung</t>
        </is>
      </c>
      <c r="C3" s="3" t="inlineStr">
        <is>
          <t>2024-03-01</t>
        </is>
      </c>
      <c r="D3" s="9">
        <f>C3-TODAY()</f>
        <v/>
      </c>
      <c r="E3" s="10">
        <f>IF(D3&lt;0,"ÜBERFÄLLIG",IF(D3&lt;30,"DRINGEND",IF(D3&lt;90,"Bald fällig","OK")))</f>
        <v/>
      </c>
      <c r="F3" s="3" t="inlineStr">
        <is>
          <t>2023-03-01</t>
        </is>
      </c>
      <c r="G3" s="3" t="inlineStr">
        <is>
          <t>Jährlich</t>
        </is>
      </c>
    </row>
    <row r="4">
      <c r="A4" s="3" t="inlineStr">
        <is>
          <t>B-FP 1001</t>
        </is>
      </c>
      <c r="B4" s="3" t="inlineStr">
        <is>
          <t>Leasingende</t>
        </is>
      </c>
      <c r="C4" s="3" t="inlineStr">
        <is>
          <t>2026-01-31</t>
        </is>
      </c>
      <c r="D4" s="9">
        <f>C4-TODAY()</f>
        <v/>
      </c>
      <c r="E4" s="10">
        <f>IF(D4&lt;0,"ÜBERFÄLLIG",IF(D4&lt;30,"DRINGEND",IF(D4&lt;90,"Bald fällig","OK")))</f>
        <v/>
      </c>
      <c r="F4" s="3" t="inlineStr"/>
      <c r="G4" s="3" t="inlineStr">
        <is>
          <t>Rückgabe planen</t>
        </is>
      </c>
    </row>
    <row r="5">
      <c r="A5" s="3" t="inlineStr">
        <is>
          <t>B-FP 1002</t>
        </is>
      </c>
      <c r="B5" s="3" t="inlineStr">
        <is>
          <t>HU/AU</t>
        </is>
      </c>
      <c r="C5" s="3" t="inlineStr">
        <is>
          <t>2024-05-10</t>
        </is>
      </c>
      <c r="D5" s="9">
        <f>C5-TODAY()</f>
        <v/>
      </c>
      <c r="E5" s="10">
        <f>IF(D5&lt;0,"ÜBERFÄLLIG",IF(D5&lt;30,"DRINGEND",IF(D5&lt;90,"Bald fällig","OK")))</f>
        <v/>
      </c>
      <c r="F5" s="3" t="inlineStr">
        <is>
          <t>2022-05-10</t>
        </is>
      </c>
      <c r="G5" s="3" t="inlineStr">
        <is>
          <t>2-jährlich</t>
        </is>
      </c>
    </row>
    <row r="6">
      <c r="A6" s="3" t="inlineStr">
        <is>
          <t>B-FP 1002</t>
        </is>
      </c>
      <c r="B6" s="3" t="inlineStr">
        <is>
          <t>UVV-Prüfung</t>
        </is>
      </c>
      <c r="C6" s="3" t="inlineStr">
        <is>
          <t>2024-04-15</t>
        </is>
      </c>
      <c r="D6" s="9">
        <f>C6-TODAY()</f>
        <v/>
      </c>
      <c r="E6" s="10">
        <f>IF(D6&lt;0,"ÜBERFÄLLIG",IF(D6&lt;30,"DRINGEND",IF(D6&lt;90,"Bald fällig","OK")))</f>
        <v/>
      </c>
      <c r="F6" s="3" t="inlineStr">
        <is>
          <t>2023-04-15</t>
        </is>
      </c>
      <c r="G6" s="3" t="inlineStr">
        <is>
          <t>Jährlich</t>
        </is>
      </c>
    </row>
    <row r="7">
      <c r="A7" s="3" t="inlineStr">
        <is>
          <t>B-FP 1002</t>
        </is>
      </c>
      <c r="B7" s="3" t="inlineStr">
        <is>
          <t>Leasingende</t>
        </is>
      </c>
      <c r="C7" s="3" t="inlineStr">
        <is>
          <t>2025-03-31</t>
        </is>
      </c>
      <c r="D7" s="9">
        <f>C7-TODAY()</f>
        <v/>
      </c>
      <c r="E7" s="10">
        <f>IF(D7&lt;0,"ÜBERFÄLLIG",IF(D7&lt;30,"DRINGEND",IF(D7&lt;90,"Bald fällig","OK")))</f>
        <v/>
      </c>
      <c r="F7" s="3" t="inlineStr"/>
      <c r="G7" s="3" t="inlineStr"/>
    </row>
    <row r="8">
      <c r="A8" s="3" t="inlineStr">
        <is>
          <t>B-FP 1003</t>
        </is>
      </c>
      <c r="B8" s="3" t="inlineStr">
        <is>
          <t>HU/AU</t>
        </is>
      </c>
      <c r="C8" s="3" t="inlineStr">
        <is>
          <t>2024-02-20</t>
        </is>
      </c>
      <c r="D8" s="9">
        <f>C8-TODAY()</f>
        <v/>
      </c>
      <c r="E8" s="10">
        <f>IF(D8&lt;0,"ÜBERFÄLLIG",IF(D8&lt;30,"DRINGEND",IF(D8&lt;90,"Bald fällig","OK")))</f>
        <v/>
      </c>
      <c r="F8" s="3" t="inlineStr">
        <is>
          <t>2022-02-20</t>
        </is>
      </c>
      <c r="G8" s="3" t="inlineStr">
        <is>
          <t>DRINGEND</t>
        </is>
      </c>
    </row>
    <row r="9">
      <c r="A9" s="3" t="inlineStr">
        <is>
          <t>B-FP 1003</t>
        </is>
      </c>
      <c r="B9" s="3" t="inlineStr">
        <is>
          <t>Führerscheinkontrolle</t>
        </is>
      </c>
      <c r="C9" s="3" t="inlineStr">
        <is>
          <t>2024-06-30</t>
        </is>
      </c>
      <c r="D9" s="9">
        <f>C9-TODAY()</f>
        <v/>
      </c>
      <c r="E9" s="10">
        <f>IF(D9&lt;0,"ÜBERFÄLLIG",IF(D9&lt;30,"DRINGEND",IF(D9&lt;90,"Bald fällig","OK")))</f>
        <v/>
      </c>
      <c r="F9" s="3" t="inlineStr">
        <is>
          <t>2023-12-30</t>
        </is>
      </c>
      <c r="G9" s="3" t="inlineStr">
        <is>
          <t>Halbjährlich</t>
        </is>
      </c>
    </row>
    <row r="10">
      <c r="A10" s="3" t="inlineStr">
        <is>
          <t>B-FP 1004</t>
        </is>
      </c>
      <c r="B10" s="3" t="inlineStr">
        <is>
          <t>HU/AU</t>
        </is>
      </c>
      <c r="C10" s="3" t="inlineStr">
        <is>
          <t>2025-01-05</t>
        </is>
      </c>
      <c r="D10" s="9">
        <f>C10-TODAY()</f>
        <v/>
      </c>
      <c r="E10" s="10">
        <f>IF(D10&lt;0,"ÜBERFÄLLIG",IF(D10&lt;30,"DRINGEND",IF(D10&lt;90,"Bald fällig","OK")))</f>
        <v/>
      </c>
      <c r="F10" s="3" t="inlineStr">
        <is>
          <t>2023-01-05</t>
        </is>
      </c>
      <c r="G10" s="3" t="inlineStr"/>
    </row>
    <row r="11">
      <c r="A11" s="3" t="inlineStr">
        <is>
          <t>B-FP 1005</t>
        </is>
      </c>
      <c r="B11" s="3" t="inlineStr">
        <is>
          <t>UVV-Prüfung</t>
        </is>
      </c>
      <c r="C11" s="3" t="inlineStr">
        <is>
          <t>2024-06-01</t>
        </is>
      </c>
      <c r="D11" s="9">
        <f>C11-TODAY()</f>
        <v/>
      </c>
      <c r="E11" s="10">
        <f>IF(D11&lt;0,"ÜBERFÄLLIG",IF(D11&lt;30,"DRINGEND",IF(D11&lt;90,"Bald fällig","OK")))</f>
        <v/>
      </c>
      <c r="F11" s="3" t="inlineStr">
        <is>
          <t>2023-06-01</t>
        </is>
      </c>
      <c r="G11" s="3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3" max="3"/>
  </cols>
  <sheetData>
    <row r="1">
      <c r="A1" s="11" t="inlineStr">
        <is>
          <t>TCO-Rechner (Total Cost of Ownership)</t>
        </is>
      </c>
    </row>
    <row r="3">
      <c r="A3" s="12" t="inlineStr">
        <is>
          <t>Formel: TCO_monat = (P_kauf - P_rest) / N_monate + Σ C_betrieb</t>
        </is>
      </c>
    </row>
    <row r="5">
      <c r="A5" s="13" t="inlineStr">
        <is>
          <t>EINGABEN</t>
        </is>
      </c>
    </row>
    <row r="7">
      <c r="A7" t="inlineStr">
        <is>
          <t>Anschaffungspreis / Leasingsumme (€):</t>
        </is>
      </c>
      <c r="C7" s="14" t="n">
        <v>45000</v>
      </c>
    </row>
    <row r="8">
      <c r="A8" t="inlineStr">
        <is>
          <t>Erwarteter Restwert (€):</t>
        </is>
      </c>
      <c r="C8" s="14" t="n">
        <v>18000</v>
      </c>
    </row>
    <row r="9">
      <c r="A9" t="inlineStr">
        <is>
          <t>Haltedauer (Monate):</t>
        </is>
      </c>
      <c r="C9" s="14" t="n">
        <v>48</v>
      </c>
    </row>
    <row r="11">
      <c r="A11" s="13" t="inlineStr">
        <is>
          <t>MONATLICHE BETRIEBSKOSTEN</t>
        </is>
      </c>
    </row>
    <row r="12">
      <c r="A12" t="inlineStr">
        <is>
          <t>Kraftstoff/Strom (€/Monat):</t>
        </is>
      </c>
      <c r="C12" s="14" t="n">
        <v>200</v>
      </c>
    </row>
    <row r="13">
      <c r="A13" t="inlineStr">
        <is>
          <t>Versicherung (€/Monat):</t>
        </is>
      </c>
      <c r="C13" s="14" t="n">
        <v>85</v>
      </c>
    </row>
    <row r="14">
      <c r="A14" t="inlineStr">
        <is>
          <t>Kfz-Steuer (€/Monat):</t>
        </is>
      </c>
      <c r="C14" s="14" t="n">
        <v>25</v>
      </c>
    </row>
    <row r="15">
      <c r="A15" t="inlineStr">
        <is>
          <t>Wartung/Reparatur (€/Monat):</t>
        </is>
      </c>
      <c r="C15" s="14" t="n">
        <v>50</v>
      </c>
    </row>
    <row r="16">
      <c r="A16" t="inlineStr">
        <is>
          <t>Sonstige Kosten (€/Monat):</t>
        </is>
      </c>
      <c r="C16" s="14" t="n">
        <v>20</v>
      </c>
    </row>
    <row r="18">
      <c r="A18" s="13" t="inlineStr">
        <is>
          <t>ERGEBNISSE</t>
        </is>
      </c>
    </row>
    <row r="20">
      <c r="A20" t="inlineStr">
        <is>
          <t>Wertverlust pro Monat (€):</t>
        </is>
      </c>
      <c r="C20" s="15">
        <f>IF(C9&gt;0,(C7-C8)/C9,0)</f>
        <v/>
      </c>
    </row>
    <row r="21">
      <c r="A21" t="inlineStr">
        <is>
          <t>Summe Betriebskosten (€/Monat):</t>
        </is>
      </c>
      <c r="C21" s="15">
        <f>SUM(C12:C16)</f>
        <v/>
      </c>
    </row>
    <row r="23">
      <c r="A23" s="16" t="inlineStr">
        <is>
          <t>TCO PRO MONAT (€):</t>
        </is>
      </c>
      <c r="C23" s="17">
        <f>C20+C21</f>
        <v/>
      </c>
    </row>
    <row r="24">
      <c r="A24" s="16" t="inlineStr">
        <is>
          <t>TCO PRO JAHR (€):</t>
        </is>
      </c>
      <c r="C24" s="15">
        <f>C23*12</f>
        <v/>
      </c>
    </row>
    <row r="25">
      <c r="A25" t="inlineStr">
        <is>
          <t>TCO GESAMTE HALTEDAUER (€):</t>
        </is>
      </c>
      <c r="C25" s="15">
        <f>C23*C9</f>
        <v/>
      </c>
    </row>
    <row r="27">
      <c r="A27" t="inlineStr">
        <is>
          <t>Kosten pro km (bei Annahme):</t>
        </is>
      </c>
    </row>
    <row r="28">
      <c r="A28" t="inlineStr">
        <is>
          <t>Geschätzte km/Jahr:</t>
        </is>
      </c>
      <c r="C28" s="18" t="n">
        <v>25000</v>
      </c>
    </row>
    <row r="29">
      <c r="A29" t="inlineStr">
        <is>
          <t>Kosten pro Kilometer (€):</t>
        </is>
      </c>
      <c r="C29" s="19">
        <f>IF(C28&gt;0,C24/C28,0)</f>
        <v/>
      </c>
    </row>
  </sheetData>
  <mergeCells count="2">
    <mergeCell ref="A3:F3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3" max="3"/>
  </cols>
  <sheetData>
    <row r="1">
      <c r="A1" s="11" t="inlineStr">
        <is>
          <t>Flotten-Kostenrechner (Monatlich)</t>
        </is>
      </c>
    </row>
    <row r="3">
      <c r="A3" s="20" t="inlineStr">
        <is>
          <t>Dieser Rechner entspricht dem interaktiven Widget aus dem Blogbeitrag.</t>
        </is>
      </c>
    </row>
    <row r="5">
      <c r="A5" s="13" t="inlineStr">
        <is>
          <t>EINGABEN</t>
        </is>
      </c>
    </row>
    <row r="7">
      <c r="A7" t="inlineStr">
        <is>
          <t>Anzahl der Fahrzeuge:</t>
        </is>
      </c>
      <c r="C7" s="14" t="n">
        <v>5</v>
      </c>
    </row>
    <row r="8">
      <c r="A8" t="inlineStr">
        <is>
          <t>Ø Leasingrate / Wertverlust (€):</t>
        </is>
      </c>
      <c r="C8" s="14" t="n">
        <v>350</v>
      </c>
    </row>
    <row r="9">
      <c r="A9" t="inlineStr">
        <is>
          <t>Ø Sprit/Strom pro Fahrzeug (€):</t>
        </is>
      </c>
      <c r="C9" s="14" t="n">
        <v>150</v>
      </c>
    </row>
    <row r="10">
      <c r="A10" t="inlineStr">
        <is>
          <t>Ø Versicherung/Steuer (€):</t>
        </is>
      </c>
      <c r="C10" s="14" t="n">
        <v>80</v>
      </c>
    </row>
    <row r="13">
      <c r="A13" s="13" t="inlineStr">
        <is>
          <t>ERGEBNISSE</t>
        </is>
      </c>
    </row>
    <row r="15">
      <c r="A15" t="inlineStr">
        <is>
          <t>Kosten pro Fahrzeug:</t>
        </is>
      </c>
      <c r="C15" s="15">
        <f>C8+C9+C10</f>
        <v/>
      </c>
    </row>
    <row r="17">
      <c r="A17" s="21" t="inlineStr">
        <is>
          <t>GESAMTKOSTEN FLOTTE:</t>
        </is>
      </c>
      <c r="C17" s="22">
        <f>C15*C7</f>
        <v/>
      </c>
    </row>
    <row r="19">
      <c r="A19" t="inlineStr">
        <is>
          <t>Jahreskosten Flotte:</t>
        </is>
      </c>
      <c r="C19" s="15">
        <f>C17*12</f>
        <v/>
      </c>
    </row>
  </sheetData>
  <mergeCells count="2">
    <mergeCell ref="A1:D1"/>
    <mergeCell ref="A3:D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20" customWidth="1" min="1" max="1"/>
    <col width="22" customWidth="1" min="2" max="2"/>
    <col width="18" customWidth="1" min="3" max="3"/>
    <col width="18" customWidth="1" min="4" max="4"/>
  </cols>
  <sheetData>
    <row r="1">
      <c r="A1" s="11" t="inlineStr">
        <is>
          <t>Fuhrpark-Auswertung</t>
        </is>
      </c>
    </row>
    <row r="3">
      <c r="A3" s="13" t="inlineStr">
        <is>
          <t>Kostenübersicht pro Fahrzeug</t>
        </is>
      </c>
    </row>
    <row r="4">
      <c r="A4" s="23" t="inlineStr">
        <is>
          <t>Kennzeichen</t>
        </is>
      </c>
      <c r="B4" s="23" t="inlineStr">
        <is>
          <t>Summe Kosten (Brutto)</t>
        </is>
      </c>
      <c r="C4" s="23" t="inlineStr">
        <is>
          <t>Anzahl Vorgänge</t>
        </is>
      </c>
      <c r="D4" s="23" t="inlineStr">
        <is>
          <t>Ø Kosten/Vorgang</t>
        </is>
      </c>
    </row>
    <row r="5">
      <c r="A5" s="3" t="inlineStr">
        <is>
          <t>B-FP 1001</t>
        </is>
      </c>
      <c r="B5" s="7">
        <f>SUMIF(Bewegungsdaten!B:B,A5,Bewegungsdaten!G:G)</f>
        <v/>
      </c>
      <c r="C5" s="10">
        <f>COUNTIF(Bewegungsdaten!B:B,A5)</f>
        <v/>
      </c>
      <c r="D5" s="7">
        <f>IF(C5&gt;0,B5/C5,0)</f>
        <v/>
      </c>
    </row>
    <row r="6">
      <c r="A6" s="3" t="inlineStr">
        <is>
          <t>B-FP 1002</t>
        </is>
      </c>
      <c r="B6" s="7">
        <f>SUMIF(Bewegungsdaten!B:B,A6,Bewegungsdaten!G:G)</f>
        <v/>
      </c>
      <c r="C6" s="10">
        <f>COUNTIF(Bewegungsdaten!B:B,A6)</f>
        <v/>
      </c>
      <c r="D6" s="7">
        <f>IF(C6&gt;0,B6/C6,0)</f>
        <v/>
      </c>
    </row>
    <row r="7">
      <c r="A7" s="3" t="inlineStr">
        <is>
          <t>B-FP 1003</t>
        </is>
      </c>
      <c r="B7" s="7">
        <f>SUMIF(Bewegungsdaten!B:B,A7,Bewegungsdaten!G:G)</f>
        <v/>
      </c>
      <c r="C7" s="10">
        <f>COUNTIF(Bewegungsdaten!B:B,A7)</f>
        <v/>
      </c>
      <c r="D7" s="7">
        <f>IF(C7&gt;0,B7/C7,0)</f>
        <v/>
      </c>
    </row>
    <row r="8">
      <c r="A8" s="3" t="inlineStr">
        <is>
          <t>B-FP 1004</t>
        </is>
      </c>
      <c r="B8" s="7">
        <f>SUMIF(Bewegungsdaten!B:B,A8,Bewegungsdaten!G:G)</f>
        <v/>
      </c>
      <c r="C8" s="10">
        <f>COUNTIF(Bewegungsdaten!B:B,A8)</f>
        <v/>
      </c>
      <c r="D8" s="7">
        <f>IF(C8&gt;0,B8/C8,0)</f>
        <v/>
      </c>
    </row>
    <row r="9">
      <c r="A9" s="3" t="inlineStr">
        <is>
          <t>B-FP 1005</t>
        </is>
      </c>
      <c r="B9" s="7">
        <f>SUMIF(Bewegungsdaten!B:B,A9,Bewegungsdaten!G:G)</f>
        <v/>
      </c>
      <c r="C9" s="10">
        <f>COUNTIF(Bewegungsdaten!B:B,A9)</f>
        <v/>
      </c>
      <c r="D9" s="7">
        <f>IF(C9&gt;0,B9/C9,0)</f>
        <v/>
      </c>
    </row>
    <row r="10">
      <c r="A10" s="16" t="inlineStr">
        <is>
          <t>GESAMT</t>
        </is>
      </c>
      <c r="B10" s="24">
        <f>SUM(B5:B9)</f>
        <v/>
      </c>
      <c r="C10" s="16">
        <f>SUM(C5:C9)</f>
        <v/>
      </c>
    </row>
    <row r="13">
      <c r="A13" s="13" t="inlineStr">
        <is>
          <t>Kosten nach Kostenart</t>
        </is>
      </c>
    </row>
    <row r="14">
      <c r="A14" s="23" t="inlineStr">
        <is>
          <t>Kostenart</t>
        </is>
      </c>
      <c r="B14" s="23" t="inlineStr">
        <is>
          <t>Summe (Brutto)</t>
        </is>
      </c>
    </row>
    <row r="15">
      <c r="A15" s="3" t="inlineStr">
        <is>
          <t>Tanken</t>
        </is>
      </c>
      <c r="B15" s="7">
        <f>SUMIF(Bewegungsdaten!C:C,A15,Bewegungsdaten!G:G)</f>
        <v/>
      </c>
    </row>
    <row r="16">
      <c r="A16" s="3" t="inlineStr">
        <is>
          <t>Reparatur</t>
        </is>
      </c>
      <c r="B16" s="7">
        <f>SUMIF(Bewegungsdaten!C:C,A16,Bewegungsdaten!G:G)</f>
        <v/>
      </c>
    </row>
    <row r="17">
      <c r="A17" s="3" t="inlineStr">
        <is>
          <t>Wartung</t>
        </is>
      </c>
      <c r="B17" s="7">
        <f>SUMIF(Bewegungsdaten!C:C,A17,Bewegungsdaten!G:G)</f>
        <v/>
      </c>
    </row>
    <row r="18">
      <c r="A18" s="3" t="inlineStr">
        <is>
          <t>Versicherung</t>
        </is>
      </c>
      <c r="B18" s="7">
        <f>SUMIF(Bewegungsdaten!C:C,A18,Bewegungsdaten!G:G)</f>
        <v/>
      </c>
    </row>
    <row r="19">
      <c r="A19" s="3" t="inlineStr">
        <is>
          <t>Steuer</t>
        </is>
      </c>
      <c r="B19" s="7">
        <f>SUMIF(Bewegungsdaten!C:C,A19,Bewegungsdaten!G:G)</f>
        <v/>
      </c>
    </row>
    <row r="20">
      <c r="A20" s="3" t="inlineStr">
        <is>
          <t>Reifen</t>
        </is>
      </c>
      <c r="B20" s="7">
        <f>SUMIF(Bewegungsdaten!C:C,A20,Bewegungsdaten!G:G)</f>
        <v/>
      </c>
    </row>
  </sheetData>
  <mergeCells count="1">
    <mergeCell ref="A1:D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25" customWidth="1" min="1" max="1"/>
    <col width="80" customWidth="1" min="2" max="2"/>
  </cols>
  <sheetData>
    <row r="1">
      <c r="A1" s="11" t="inlineStr">
        <is>
          <t>Anleitung zur Fuhrparkverwaltung mit Excel</t>
        </is>
      </c>
    </row>
    <row r="4">
      <c r="A4" s="13" t="inlineStr">
        <is>
          <t>ÜBERSICHT DER TABELLENBLÄTTER</t>
        </is>
      </c>
    </row>
    <row r="6">
      <c r="A6" s="16" t="inlineStr">
        <is>
          <t>1. Stammdaten</t>
        </is>
      </c>
      <c r="B6" t="inlineStr">
        <is>
          <t>Hier werden alle Fahrzeuge mit ihren Grunddaten erfasst. Das Kennzeichen dient als eindeutiger Schlüssel (Primary Key) zur Verknüpfung mit anderen Tabellen.</t>
        </is>
      </c>
    </row>
    <row r="8">
      <c r="A8" s="16" t="inlineStr">
        <is>
          <t>2. Bewegungsdaten</t>
        </is>
      </c>
      <c r="B8" t="inlineStr">
        <is>
          <t>Erfassen Sie hier alle laufenden Kosten wie Tankvorgänge, Reparaturen, Versicherung und Steuern. Die Brutto-Berechnung erfolgt automatisch.</t>
        </is>
      </c>
    </row>
    <row r="10">
      <c r="A10" s="16" t="inlineStr">
        <is>
          <t>3. Termine</t>
        </is>
      </c>
      <c r="B10" t="inlineStr">
        <is>
          <t>Verwalten Sie wichtige Fristen wie HU/AU, UVV-Prüfungen und Leasingende. Die Ampelfunktion zeigt automatisch dringende Termine an.</t>
        </is>
      </c>
    </row>
    <row r="12">
      <c r="A12" s="16" t="inlineStr">
        <is>
          <t>4. TCO-Rechner</t>
        </is>
      </c>
      <c r="B12" t="inlineStr">
        <is>
          <t>Berechnet die Total Cost of Ownership nach der Formel: TCO_monat = (P_kauf - P_rest) / N_monate + Σ C_betrieb</t>
        </is>
      </c>
    </row>
    <row r="14">
      <c r="A14" s="16" t="inlineStr">
        <is>
          <t>5. Flotten-Kostenrechner</t>
        </is>
      </c>
      <c r="B14" t="inlineStr">
        <is>
          <t>Schnellübersicht für die monatlichen Gesamtkosten Ihrer Flotte.</t>
        </is>
      </c>
    </row>
    <row r="16">
      <c r="A16" s="16" t="inlineStr">
        <is>
          <t>6. Auswertung</t>
        </is>
      </c>
      <c r="B16" t="inlineStr">
        <is>
          <t>Automatische Zusammenfassung der Kosten pro Fahrzeug und nach Kostenart.</t>
        </is>
      </c>
    </row>
    <row r="18">
      <c r="A18" s="13" t="inlineStr">
        <is>
          <t>FARBKODIERUNG</t>
        </is>
      </c>
    </row>
    <row r="20">
      <c r="A20" s="16" t="inlineStr">
        <is>
          <t>Blauer Text</t>
        </is>
      </c>
      <c r="B20" t="inlineStr">
        <is>
          <t>Eingabefelder - hier können Sie Werte ändern</t>
        </is>
      </c>
    </row>
    <row r="21">
      <c r="A21" s="16" t="inlineStr">
        <is>
          <t>Gelber Hintergrund</t>
        </is>
      </c>
      <c r="B21" t="inlineStr">
        <is>
          <t>Wichtige Eingabefelder für Annahmen</t>
        </is>
      </c>
    </row>
    <row r="22">
      <c r="A22" s="16" t="inlineStr">
        <is>
          <t>Schwarzer Text</t>
        </is>
      </c>
      <c r="B22" t="inlineStr">
        <is>
          <t>Formeln und berechnete Werte</t>
        </is>
      </c>
    </row>
    <row r="23">
      <c r="A23" s="16" t="inlineStr">
        <is>
          <t>Grüner Hintergrund</t>
        </is>
      </c>
      <c r="B23" t="inlineStr">
        <is>
          <t>Ergebniszellen</t>
        </is>
      </c>
    </row>
    <row r="25">
      <c r="A25" s="13" t="inlineStr">
        <is>
          <t>TIPPS</t>
        </is>
      </c>
    </row>
    <row r="27">
      <c r="A27" s="16" t="inlineStr">
        <is>
          <t>• Kennzeichen</t>
        </is>
      </c>
      <c r="B27" t="inlineStr">
        <is>
          <t>Verwenden Sie einheitliche Kennzeichen in allen Tabellen für korrekte SVERWEIS/SUMIF-Funktionen.</t>
        </is>
      </c>
    </row>
    <row r="28">
      <c r="A28" s="16" t="inlineStr">
        <is>
          <t>• Backup</t>
        </is>
      </c>
      <c r="B28" t="inlineStr">
        <is>
          <t>Erstellen Sie regelmäßig Sicherungskopien Ihrer Datei.</t>
        </is>
      </c>
    </row>
    <row r="29">
      <c r="A29" s="16" t="inlineStr">
        <is>
          <t>• Grenzen</t>
        </is>
      </c>
      <c r="B29" t="inlineStr">
        <is>
          <t>Ab ca. 15-20 Fahrzeugen empfiehlt sich der Umstieg auf professionelle Fuhrparksoftware.</t>
        </is>
      </c>
    </row>
  </sheetData>
  <mergeCells count="14">
    <mergeCell ref="B23:E23"/>
    <mergeCell ref="B27:E27"/>
    <mergeCell ref="B8:E8"/>
    <mergeCell ref="B12:E12"/>
    <mergeCell ref="B6:E6"/>
    <mergeCell ref="B21:E21"/>
    <mergeCell ref="B16:E16"/>
    <mergeCell ref="B29:E29"/>
    <mergeCell ref="A1:E1"/>
    <mergeCell ref="B20:E20"/>
    <mergeCell ref="B10:E10"/>
    <mergeCell ref="B28:E28"/>
    <mergeCell ref="B22:E22"/>
    <mergeCell ref="B14:E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2026-01-20T02:47:52Z</dcterms:created>
  <dcterms:modified xmlns:dcterms="http://purl.org/dc/terms/" xmlns:xsi="http://www.w3.org/2001/XMLSchema-instance" xsi:type="dcterms:W3CDTF">2026-01-20T02:47:52Z</dcterms:modified>
</cp:coreProperties>
</file>