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ndite-Rech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€&quot;"/>
    <numFmt numFmtId="165" formatCode="0.0%"/>
  </numFmts>
  <fonts count="12">
    <font>
      <name val="Calibri"/>
      <family val="2"/>
      <color theme="1"/>
      <sz val="11"/>
      <scheme val="minor"/>
    </font>
    <font>
      <b val="1"/>
      <color rgb="00073763"/>
      <sz val="16"/>
    </font>
    <font>
      <b val="1"/>
      <color rgb="00FFFFFF"/>
      <sz val="12"/>
    </font>
    <font>
      <color rgb="000000FF"/>
    </font>
    <font>
      <i val="1"/>
      <color rgb="0064748B"/>
    </font>
    <font>
      <b val="1"/>
      <color rgb="00166534"/>
    </font>
    <font>
      <b val="1"/>
      <color rgb="00000000"/>
    </font>
    <font>
      <b val="1"/>
    </font>
    <font>
      <b val="1"/>
      <color rgb="00B45309"/>
      <sz val="12"/>
    </font>
    <font>
      <b val="1"/>
      <color rgb="00073763"/>
      <sz val="14"/>
    </font>
    <font>
      <b val="1"/>
      <color rgb="0064748B"/>
    </font>
    <font>
      <color rgb="0064748B"/>
      <sz val="10"/>
    </font>
  </fonts>
  <fills count="7">
    <fill>
      <patternFill/>
    </fill>
    <fill>
      <patternFill patternType="gray125"/>
    </fill>
    <fill>
      <patternFill patternType="solid">
        <fgColor rgb="00107C41"/>
      </patternFill>
    </fill>
    <fill>
      <patternFill patternType="solid">
        <fgColor rgb="00DCFCE7"/>
      </patternFill>
    </fill>
    <fill>
      <patternFill patternType="solid">
        <fgColor rgb="00CA8A04"/>
      </patternFill>
    </fill>
    <fill>
      <patternFill patternType="solid">
        <fgColor rgb="00FEF9C3"/>
      </patternFill>
    </fill>
    <fill>
      <patternFill patternType="solid">
        <fgColor rgb="00FDE04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0" pivotButton="0" quotePrefix="0" xfId="0"/>
    <xf numFmtId="0" fontId="0" fillId="2" borderId="0" pivotButton="0" quotePrefix="0" xfId="0"/>
    <xf numFmtId="0" fontId="0" fillId="0" borderId="1" pivotButton="0" quotePrefix="0" xfId="0"/>
    <xf numFmtId="164" fontId="3" fillId="0" borderId="1" pivotButton="0" quotePrefix="0" xfId="0"/>
    <xf numFmtId="0" fontId="4" fillId="0" borderId="1" pivotButton="0" quotePrefix="0" xfId="0"/>
    <xf numFmtId="0" fontId="5" fillId="0" borderId="1" pivotButton="0" quotePrefix="0" xfId="0"/>
    <xf numFmtId="164" fontId="6" fillId="3" borderId="1" pivotButton="0" quotePrefix="0" xfId="0"/>
    <xf numFmtId="165" fontId="3" fillId="0" borderId="1" pivotButton="0" quotePrefix="0" xfId="0"/>
    <xf numFmtId="0" fontId="2" fillId="4" borderId="0" pivotButton="0" quotePrefix="0" xfId="0"/>
    <xf numFmtId="0" fontId="0" fillId="4" borderId="0" pivotButton="0" quotePrefix="0" xfId="0"/>
    <xf numFmtId="0" fontId="7" fillId="0" borderId="1" pivotButton="0" quotePrefix="0" xfId="0"/>
    <xf numFmtId="10" fontId="8" fillId="5" borderId="1" pivotButton="0" quotePrefix="0" xfId="0"/>
    <xf numFmtId="10" fontId="9" fillId="6" borderId="1" pivotButton="0" quotePrefix="0" xfId="0"/>
    <xf numFmtId="164" fontId="6" fillId="0" borderId="1" pivotButton="0" quotePrefix="0" xfId="0"/>
    <xf numFmtId="0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5" customWidth="1" min="1" max="1"/>
    <col width="18" customWidth="1" min="2" max="2"/>
    <col width="40" customWidth="1" min="3" max="3"/>
  </cols>
  <sheetData>
    <row r="1" ht="30" customHeight="1">
      <c r="A1" s="1" t="inlineStr">
        <is>
          <t>Immobilien Rendite Rechner</t>
        </is>
      </c>
    </row>
    <row r="3">
      <c r="A3" s="2" t="inlineStr">
        <is>
          <t>INVESTITION</t>
        </is>
      </c>
      <c r="B3" s="3" t="n"/>
      <c r="C3" s="2" t="inlineStr">
        <is>
          <t>Hinweise</t>
        </is>
      </c>
    </row>
    <row r="4">
      <c r="A4" s="4" t="inlineStr">
        <is>
          <t>1. Kaufpreis (€)</t>
        </is>
      </c>
      <c r="B4" s="5" t="n">
        <v>300000</v>
      </c>
      <c r="C4" s="6" t="inlineStr">
        <is>
          <t>Netto-Kaufpreis der Immobilie</t>
        </is>
      </c>
    </row>
    <row r="5">
      <c r="A5" s="4" t="inlineStr">
        <is>
          <t>2. Kaufnebenkosten (€)</t>
        </is>
      </c>
      <c r="B5" s="5" t="n">
        <v>30000</v>
      </c>
      <c r="C5" s="6" t="inlineStr">
        <is>
          <t>Notar, Grundbuch, Grunderwerbsteuer (~10%)</t>
        </is>
      </c>
    </row>
    <row r="6">
      <c r="A6" s="7" t="inlineStr">
        <is>
          <t>3. Gesamtinvestition (€)</t>
        </is>
      </c>
      <c r="B6" s="8">
        <f>B4+B5</f>
        <v/>
      </c>
      <c r="C6" s="6" t="inlineStr">
        <is>
          <t>Formel: =B4+B5</t>
        </is>
      </c>
    </row>
    <row r="8">
      <c r="A8" s="2" t="inlineStr">
        <is>
          <t>CASHFLOW</t>
        </is>
      </c>
      <c r="B8" s="3" t="n"/>
      <c r="C8" s="3" t="n"/>
    </row>
    <row r="9">
      <c r="A9" s="4" t="inlineStr">
        <is>
          <t>4. Jahreskaltmiete (€)</t>
        </is>
      </c>
      <c r="B9" s="5" t="n">
        <v>12000</v>
      </c>
      <c r="C9" s="6" t="inlineStr">
        <is>
          <t>Jährliche Kaltmiete (ohne Nebenkosten)</t>
        </is>
      </c>
    </row>
    <row r="10">
      <c r="A10" s="4" t="inlineStr">
        <is>
          <t>5. Nicht umlagefähige Kosten (€)</t>
        </is>
      </c>
      <c r="B10" s="5" t="n">
        <v>2500</v>
      </c>
      <c r="C10" s="6" t="inlineStr">
        <is>
          <t>Verwaltung, Instandhaltung, Leerstand</t>
        </is>
      </c>
    </row>
    <row r="11">
      <c r="A11" s="7" t="inlineStr">
        <is>
          <t>6. Reinertrag (€)</t>
        </is>
      </c>
      <c r="B11" s="8">
        <f>B9-B10</f>
        <v/>
      </c>
      <c r="C11" s="6" t="inlineStr">
        <is>
          <t>Formel: =B9-B10</t>
        </is>
      </c>
    </row>
    <row r="13">
      <c r="A13" s="2" t="inlineStr">
        <is>
          <t>FINANZIERUNG</t>
        </is>
      </c>
      <c r="B13" s="3" t="n"/>
      <c r="C13" s="3" t="n"/>
    </row>
    <row r="14">
      <c r="A14" s="4" t="inlineStr">
        <is>
          <t>7. Eigenkapital (€)</t>
        </is>
      </c>
      <c r="B14" s="5" t="n">
        <v>60000</v>
      </c>
      <c r="C14" s="6" t="inlineStr">
        <is>
          <t>Ihr eingesetztes Kapital</t>
        </is>
      </c>
    </row>
    <row r="15">
      <c r="A15" s="4" t="inlineStr">
        <is>
          <t>8. Zinssatz (%)</t>
        </is>
      </c>
      <c r="B15" s="9" t="n">
        <v>0.035</v>
      </c>
      <c r="C15" s="6" t="inlineStr">
        <is>
          <t>Aktueller Sollzins (z.B. 3,5%)</t>
        </is>
      </c>
    </row>
    <row r="16">
      <c r="A16" s="7" t="inlineStr">
        <is>
          <t>9. Fremdkapital (€)</t>
        </is>
      </c>
      <c r="B16" s="8">
        <f>MAX(0,B6-B14)</f>
        <v/>
      </c>
      <c r="C16" s="6" t="inlineStr">
        <is>
          <t>Formel: =MAX(0,B6-B14)</t>
        </is>
      </c>
    </row>
    <row r="17">
      <c r="A17" s="7" t="inlineStr">
        <is>
          <t>10. Zinskosten p.a. (€)</t>
        </is>
      </c>
      <c r="B17" s="8">
        <f>B16*B15</f>
        <v/>
      </c>
      <c r="C17" s="6" t="inlineStr">
        <is>
          <t>Formel: =B16*B15</t>
        </is>
      </c>
    </row>
    <row r="19">
      <c r="A19" s="10" t="inlineStr">
        <is>
          <t>ERGEBNISSE</t>
        </is>
      </c>
      <c r="B19" s="11" t="n"/>
      <c r="C19" s="11" t="n"/>
    </row>
    <row r="20" ht="22" customHeight="1">
      <c r="A20" s="12" t="inlineStr">
        <is>
          <t>Bruttomietrendite</t>
        </is>
      </c>
      <c r="B20" s="13">
        <f>IF(B4&gt;0,B9/B4,0)</f>
        <v/>
      </c>
      <c r="C20" s="6" t="inlineStr">
        <is>
          <t>Jahreskaltmiete / Kaufpreis</t>
        </is>
      </c>
    </row>
    <row r="21" ht="22" customHeight="1">
      <c r="A21" s="12" t="inlineStr">
        <is>
          <t>Nettomietrendite</t>
        </is>
      </c>
      <c r="B21" s="13">
        <f>IF(B6&gt;0,B11/B6,0)</f>
        <v/>
      </c>
      <c r="C21" s="6" t="inlineStr">
        <is>
          <t>Reinertrag / Gesamtinvestition</t>
        </is>
      </c>
    </row>
    <row r="22" ht="22" customHeight="1">
      <c r="A22" s="12" t="inlineStr">
        <is>
          <t>Eigenkapitalrendite</t>
        </is>
      </c>
      <c r="B22" s="14">
        <f>IF(B14&gt;0,(B11-B17)/B14,0)</f>
        <v/>
      </c>
      <c r="C22" s="6" t="inlineStr">
        <is>
          <t>Cashflow vor Tilgung / Eigenkapital</t>
        </is>
      </c>
    </row>
    <row r="24">
      <c r="A24" s="2" t="inlineStr">
        <is>
          <t>CASHFLOW-ANALYSE</t>
        </is>
      </c>
      <c r="B24" s="3" t="n"/>
      <c r="C24" s="3" t="n"/>
    </row>
    <row r="25">
      <c r="A25" s="4" t="inlineStr">
        <is>
          <t>Jährlicher Cashflow vor Tilgung (€)</t>
        </is>
      </c>
      <c r="B25" s="15">
        <f>B11-B17</f>
        <v/>
      </c>
      <c r="C25" s="6" t="inlineStr">
        <is>
          <t>Reinertrag minus Zinskosten</t>
        </is>
      </c>
    </row>
    <row r="26">
      <c r="A26" s="4" t="inlineStr">
        <is>
          <t>Monatlicher Cashflow (€)</t>
        </is>
      </c>
      <c r="B26" s="15">
        <f>B25/12</f>
        <v/>
      </c>
      <c r="C26" s="6" t="inlineStr">
        <is>
          <t>Jährlicher Cashflow / 12</t>
        </is>
      </c>
    </row>
    <row r="28">
      <c r="A28" s="16" t="inlineStr">
        <is>
          <t>HINWEISE ZUR BERECHNUNG</t>
        </is>
      </c>
    </row>
    <row r="29">
      <c r="A29" s="17" t="inlineStr">
        <is>
          <t>• Bruttomietrendite: Erster grober Filter - ignoriert Nebenkosten</t>
        </is>
      </c>
    </row>
    <row r="30">
      <c r="A30" s="17" t="inlineStr">
        <is>
          <t>• Nettomietrendite: Berücksichtigt alle Kosten - aussagekräftiger</t>
        </is>
      </c>
    </row>
    <row r="31">
      <c r="A31" s="17" t="inlineStr">
        <is>
          <t>• Eigenkapitalrendite: Zeigt den Leverage-Effekt durch Fremdfinanzierung</t>
        </is>
      </c>
    </row>
    <row r="32">
      <c r="A32" s="17" t="inlineStr">
        <is>
          <t>• Kalkulieren Sie 7-12 €/m² für Instandhaltung und 2-4% Mietausfallwagnis</t>
        </is>
      </c>
    </row>
  </sheetData>
  <mergeCells count="5">
    <mergeCell ref="A1:C1"/>
    <mergeCell ref="A32:C32"/>
    <mergeCell ref="A31:C31"/>
    <mergeCell ref="A30:C30"/>
    <mergeCell ref="A29:C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2026-01-09T18:11:26Z</dcterms:created>
  <dcterms:modified xmlns:dcterms="http://purl.org/dc/terms/" xmlns:xsi="http://www.w3.org/2001/XMLSchema-instance" xsi:type="dcterms:W3CDTF">2026-01-09T18:11:26Z</dcterms:modified>
</cp:coreProperties>
</file>