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lanz" sheetId="1" state="visible" r:id="rId2"/>
    <sheet name="GuV" sheetId="2" state="visible" r:id="rId3"/>
    <sheet name="Kennzahlen &amp; Rechner" sheetId="3" state="visible" r:id="rId4"/>
    <sheet name="Anhang &amp; Checklist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<sst xmlns="http://schemas.openxmlformats.org/spreadsheetml/2006/main" count="280" uniqueCount="230">
  <si>
    <t xml:space="preserve">JAHRESABSCHLUSS VORLAGE – BILANZ (§ 266 HGB)</t>
  </si>
  <si>
    <t xml:space="preserve">Stichtagsbetrachtung zum 31.12.  |  Angaben in EUR</t>
  </si>
  <si>
    <t xml:space="preserve">Geschäftsjahr</t>
  </si>
  <si>
    <t xml:space="preserve">Vorjahr</t>
  </si>
  <si>
    <t xml:space="preserve">A K T I V A  (Mittelverwendung)</t>
  </si>
  <si>
    <t xml:space="preserve">P A S S I V A  (Mittelherkunft)</t>
  </si>
  <si>
    <t xml:space="preserve">A.  ANLAGEVERMÖGEN</t>
  </si>
  <si>
    <t xml:space="preserve">A.  EIGENKAPITAL</t>
  </si>
  <si>
    <t xml:space="preserve">I.   Immaterielle Vermögensgegenstände</t>
  </si>
  <si>
    <t xml:space="preserve">I.   Gezeichnetes Kapital (Stammkapital)</t>
  </si>
  <si>
    <t xml:space="preserve">II.  Sachanlagen</t>
  </si>
  <si>
    <t xml:space="preserve">II.  Kapitalrücklage</t>
  </si>
  <si>
    <t xml:space="preserve">  davon: Grundstücke &amp; Gebäude</t>
  </si>
  <si>
    <t xml:space="preserve">III. Gewinnrücklagen</t>
  </si>
  <si>
    <t xml:space="preserve">  davon: Technische Anlagen &amp; Maschinen</t>
  </si>
  <si>
    <t xml:space="preserve">IV.  Gewinn-/Verlustvortrag</t>
  </si>
  <si>
    <t xml:space="preserve">  davon: Betriebs- &amp; Geschäftsausstattung</t>
  </si>
  <si>
    <t xml:space="preserve">V.   Jahresüberschuss / Jahresfehlbetrag</t>
  </si>
  <si>
    <t xml:space="preserve">III. Finanzanlagen</t>
  </si>
  <si>
    <t xml:space="preserve">Summe Eigenkapital</t>
  </si>
  <si>
    <t xml:space="preserve">Summe Anlagevermögen</t>
  </si>
  <si>
    <t xml:space="preserve">B.  RÜCKSTELLUNGEN</t>
  </si>
  <si>
    <t xml:space="preserve">B.  UMLAUFVERMÖGEN</t>
  </si>
  <si>
    <t xml:space="preserve">Pensionsrückstellungen</t>
  </si>
  <si>
    <t xml:space="preserve">I.   Vorräte</t>
  </si>
  <si>
    <t xml:space="preserve">Steuerrückstellungen</t>
  </si>
  <si>
    <t xml:space="preserve">II.  Forderungen &amp; sonstige Vermögensgegenstände</t>
  </si>
  <si>
    <t xml:space="preserve">Sonstige Rückstellungen</t>
  </si>
  <si>
    <t xml:space="preserve">  davon: Forderungen aus Lieferungen &amp; Leistungen</t>
  </si>
  <si>
    <t xml:space="preserve">Summe Rückstellungen</t>
  </si>
  <si>
    <t xml:space="preserve">  davon: Sonstige Forderungen</t>
  </si>
  <si>
    <t xml:space="preserve">C.  VERBINDLICHKEITEN</t>
  </si>
  <si>
    <t xml:space="preserve">III. Wertpapiere (Umlaufvermögen)</t>
  </si>
  <si>
    <t xml:space="preserve">Verbindlichkeiten ggü. Kreditinstituten</t>
  </si>
  <si>
    <t xml:space="preserve">IV.  Kassenbestand, Bankguthaben &amp; Schecks</t>
  </si>
  <si>
    <t xml:space="preserve">Verbindlichkeiten aus Lieferungen &amp; Leistungen</t>
  </si>
  <si>
    <t xml:space="preserve">Summe Umlaufvermögen</t>
  </si>
  <si>
    <t xml:space="preserve">Sonstige Verbindlichkeiten</t>
  </si>
  <si>
    <t xml:space="preserve">C.  RECHNUNGSABGRENZUNGSPOSTEN (ARAP)</t>
  </si>
  <si>
    <t xml:space="preserve">Summe Verbindlichkeiten</t>
  </si>
  <si>
    <t xml:space="preserve">D.  AKTIVE LATENTE STEUERN</t>
  </si>
  <si>
    <t xml:space="preserve">D.  RECHNUNGSABGRENZUNGSPOSTEN (PRAP)</t>
  </si>
  <si>
    <t xml:space="preserve">BILANZSUMME AKTIVA</t>
  </si>
  <si>
    <t xml:space="preserve">BILANZSUMME PASSIVA</t>
  </si>
  <si>
    <t xml:space="preserve">PRÜFUNG BILANZGLEICHUNG:  Aktiva GJ = Passiva GJ  →  Differenz: =C24-H24  |  Vorjahr: =D24-I24</t>
  </si>
  <si>
    <t xml:space="preserve">Bilanzdifferenz Aktiva – Passiva (Geschäftsjahr):</t>
  </si>
  <si>
    <t xml:space="preserve">Farblegende:  Blau = Eingabewert (anpassbar)  |  Schwarz = Formel  |  Gelb = Pflichtfeld / Hinweis</t>
  </si>
  <si>
    <t xml:space="preserve">GEWINN- UND VERLUSTRECHNUNG (§ 275 HGB) – Gesamtkostenverfahren</t>
  </si>
  <si>
    <t xml:space="preserve">Periodenbetrachtung 01.01. – 31.12.  |  Angaben in EUR</t>
  </si>
  <si>
    <t xml:space="preserve">ERTRÄGE</t>
  </si>
  <si>
    <t xml:space="preserve">1.  Umsatzerlöse</t>
  </si>
  <si>
    <t xml:space="preserve">2.  Erhöhung/Minderung des Bestands an fertigen und unfertigen Erzeugnissen</t>
  </si>
  <si>
    <t xml:space="preserve">3.  Andere aktivierte Eigenleistungen</t>
  </si>
  <si>
    <t xml:space="preserve">4.  Sonstige betriebliche Erträge</t>
  </si>
  <si>
    <t xml:space="preserve">Gesamtleistung (1+2+3+4)</t>
  </si>
  <si>
    <t xml:space="preserve">AUFWENDUNGEN</t>
  </si>
  <si>
    <t xml:space="preserve">5.  Materialaufwand</t>
  </si>
  <si>
    <t xml:space="preserve">6.  Personalaufwand</t>
  </si>
  <si>
    <t xml:space="preserve">    a) Löhne &amp; Gehälter</t>
  </si>
  <si>
    <t xml:space="preserve">    b) Soziale Abgaben &amp; Aufwendungen für Altersversorgung</t>
  </si>
  <si>
    <t xml:space="preserve">7.  Abschreibungen (AfA)</t>
  </si>
  <si>
    <t xml:space="preserve">8.  Sonstige betriebliche Aufwendungen</t>
  </si>
  <si>
    <t xml:space="preserve">Summe Betrieblicher Aufwand (5+6+7+8)</t>
  </si>
  <si>
    <t xml:space="preserve">BETRIEBSERGEBNIS (EBIT)</t>
  </si>
  <si>
    <t xml:space="preserve">FINANZERGEBNIS</t>
  </si>
  <si>
    <t xml:space="preserve">10. Erträge aus Beteiligungen &amp; Wertpapieren</t>
  </si>
  <si>
    <t xml:space="preserve">11. Zinsen und ähnliche Erträge</t>
  </si>
  <si>
    <t xml:space="preserve">12. Zinsen und ähnliche Aufwendungen</t>
  </si>
  <si>
    <t xml:space="preserve">Finanzergebnis (10+11-12)</t>
  </si>
  <si>
    <t xml:space="preserve">ERGEBNIS DER GEWÖHNLICHEN GESCHÄFTSTÄTIGKEIT</t>
  </si>
  <si>
    <t xml:space="preserve">STEUERN</t>
  </si>
  <si>
    <t xml:space="preserve">13. Steuern vom Einkommen und vom Ertrag</t>
  </si>
  <si>
    <t xml:space="preserve">14. Sonstige Steuern</t>
  </si>
  <si>
    <t xml:space="preserve">JAHRESÜBERSCHUSS / JAHRESFEHLBETRAG</t>
  </si>
  <si>
    <t xml:space="preserve">Hinweis: Der Jahresüberschuss ist in die Bilanz (Eigenkapital / Gewinnvortrag) zu übertragen.</t>
  </si>
  <si>
    <t xml:space="preserve">BILANZKENNZAHLEN &amp; BILANZ-STRUKTUR-RECHNER</t>
  </si>
  <si>
    <t xml:space="preserve">Automatisch verknüpft mit Bilanz &amp; GuV  |  Eingaben in Blau, Formeln in Schwarz</t>
  </si>
  <si>
    <t xml:space="preserve">1. VERKNÜPFTE BILANZKENNZAHLEN  (Werte aus Bilanz &amp; GuV)</t>
  </si>
  <si>
    <t xml:space="preserve">Kennzahl</t>
  </si>
  <si>
    <t xml:space="preserve">Benchmark / Richtwert</t>
  </si>
  <si>
    <t xml:space="preserve">Bewertung</t>
  </si>
  <si>
    <t xml:space="preserve">Bilanzsumme (EUR)</t>
  </si>
  <si>
    <t xml:space="preserve">—</t>
  </si>
  <si>
    <t xml:space="preserve">Eigenkapital (EUR)</t>
  </si>
  <si>
    <t xml:space="preserve">Fremdkapital (EUR)</t>
  </si>
  <si>
    <t xml:space="preserve">Eigenkapitalquote (%)</t>
  </si>
  <si>
    <t xml:space="preserve">20 % – 30 % (Mittelstand)</t>
  </si>
  <si>
    <t xml:space="preserve">EK-Quote &gt; 30%: stabil | 20-30%: akzeptabel | &lt; 20%: kritisch</t>
  </si>
  <si>
    <t xml:space="preserve">Fremdkapitalquote (%)</t>
  </si>
  <si>
    <t xml:space="preserve">&lt; 70 %</t>
  </si>
  <si>
    <t xml:space="preserve">Anlagenintensität (%)</t>
  </si>
  <si>
    <t xml:space="preserve">Branchenabhängig</t>
  </si>
  <si>
    <t xml:space="preserve">Liquidität 1. Grades – Barliquidität (%)</t>
  </si>
  <si>
    <t xml:space="preserve">&gt; 20 %</t>
  </si>
  <si>
    <t xml:space="preserve">Liquidität 2. Grades – Einzugsliquidität (%)</t>
  </si>
  <si>
    <t xml:space="preserve">&gt; 100 %</t>
  </si>
  <si>
    <t xml:space="preserve">&lt; 100 %: potenzielle Liquiditätsprobleme</t>
  </si>
  <si>
    <t xml:space="preserve">Verschuldungsgrad (Fremdkap. / Eigenkapital)</t>
  </si>
  <si>
    <t xml:space="preserve">&lt; 2,0x</t>
  </si>
  <si>
    <t xml:space="preserve">&lt; 1x: sehr gut | 1-2x: ok | &gt; 2x: risikoreich</t>
  </si>
  <si>
    <t xml:space="preserve">Umsatzerlöse (EUR)</t>
  </si>
  <si>
    <t xml:space="preserve">EBIT (EUR)</t>
  </si>
  <si>
    <t xml:space="preserve">&gt; 0</t>
  </si>
  <si>
    <t xml:space="preserve">EBIT-Marge (%)</t>
  </si>
  <si>
    <t xml:space="preserve">&gt; 5 %</t>
  </si>
  <si>
    <t xml:space="preserve">Positives EBIT ist Mindestanforderung</t>
  </si>
  <si>
    <t xml:space="preserve">Jahresüberschuss (EUR)</t>
  </si>
  <si>
    <t xml:space="preserve">Positiv = Gewinn | Negativ = Fehlbetrag</t>
  </si>
  <si>
    <t xml:space="preserve">Umsatzrentabilität (%)</t>
  </si>
  <si>
    <t xml:space="preserve">&gt; 3 %</t>
  </si>
  <si>
    <t xml:space="preserve">Eigenkapitalrentabilität (%)</t>
  </si>
  <si>
    <t xml:space="preserve">&gt; 8 %</t>
  </si>
  <si>
    <t xml:space="preserve">Gesamtkapitalrentabilität (%)</t>
  </si>
  <si>
    <t xml:space="preserve">2. INTERAKTIVER BILANZ-STRUKTUR-RECHNER  (unabhängige Eingabe)</t>
  </si>
  <si>
    <t xml:space="preserve">Geben Sie Ihre aggregierten Bilanzzahlen ein, um sofort zu prüfen, ob Ihre Bilanz ausgeglichen ist und wie Ihre Eigenkapitalquote ausfällt.</t>
  </si>
  <si>
    <t xml:space="preserve">AKTIVA</t>
  </si>
  <si>
    <t xml:space="preserve">Anlagevermögen (EUR)</t>
  </si>
  <si>
    <t xml:space="preserve">Umlaufvermögen (EUR)</t>
  </si>
  <si>
    <t xml:space="preserve">PASSIVA</t>
  </si>
  <si>
    <t xml:space="preserve">Fremdkapital &amp; Rückstellungen (EUR)</t>
  </si>
  <si>
    <t xml:space="preserve">ERGEBNIS-CHECK</t>
  </si>
  <si>
    <t xml:space="preserve">Bilanzsumme Aktiva (EUR)</t>
  </si>
  <si>
    <t xml:space="preserve">Bilanzsumme Passiva (EUR)</t>
  </si>
  <si>
    <t xml:space="preserve">Differenz (Aktiva – Passiva)</t>
  </si>
  <si>
    <t xml:space="preserve">Zielwert: 20 % – 30 % (Mittelstand)</t>
  </si>
  <si>
    <t xml:space="preserve">Gesamtkapital (EUR)</t>
  </si>
  <si>
    <t xml:space="preserve">3. HÄUFIGE STOLPERSTEINE BEI DER JAHRESABSCHLUSS-ERSTELLUNG</t>
  </si>
  <si>
    <t xml:space="preserve">Stolperstein</t>
  </si>
  <si>
    <t xml:space="preserve">Erläuterung</t>
  </si>
  <si>
    <t xml:space="preserve">Risiko</t>
  </si>
  <si>
    <t xml:space="preserve">Rechnungsabgrenzungsposten (ARAP/PRAP)</t>
  </si>
  <si>
    <t xml:space="preserve">Abgrenzung periodenfremder Aufwendungen/Erträge – oft vergessen</t>
  </si>
  <si>
    <t xml:space="preserve">Hoch</t>
  </si>
  <si>
    <t xml:space="preserve">Unvollständige Rückstellungen</t>
  </si>
  <si>
    <t xml:space="preserve">Urlaub, ausstehende Rechnungen, drohende Verluste</t>
  </si>
  <si>
    <t xml:space="preserve">Fehlerhafte Abschreibungen (AfA)</t>
  </si>
  <si>
    <t xml:space="preserve">Korrekte Nutzungsdauer &amp; Methode (linear/degressiv) prüfen</t>
  </si>
  <si>
    <t xml:space="preserve">Niederstwertprinzip Vorräte</t>
  </si>
  <si>
    <t xml:space="preserve">Bei Wertminderungen zwingend auf niedrigeren Wert abschreiben</t>
  </si>
  <si>
    <t xml:space="preserve">Mittel</t>
  </si>
  <si>
    <t xml:space="preserve">Periodengerechte Abgrenzung</t>
  </si>
  <si>
    <t xml:space="preserve">Aufwand/Ertrag der Periode zuordnen, unabhängig vom Zahlungsfluss</t>
  </si>
  <si>
    <t xml:space="preserve">Bewertung aktiver/passiver lat. Steuern</t>
  </si>
  <si>
    <t xml:space="preserve">Temporäre Differenzen zwischen Handels- und Steuerrecht beachten</t>
  </si>
  <si>
    <t xml:space="preserve">Anhang &amp; Lagebericht</t>
  </si>
  <si>
    <t xml:space="preserve">Ab mittlerer GmbH: Pflicht! Bilanzmethoden &amp; Risiken erläutern</t>
  </si>
  <si>
    <t xml:space="preserve">Farblegende:  Blau = Eingabewert  |  Schwarz = Formel  |  Grün = Verknüpfung aus Bilanz/GuV  |  Gelb = Eingabe-Zelle / Hinweis</t>
  </si>
  <si>
    <t xml:space="preserve">ANHANG, LAGEBERICHT &amp; ABSCHLUSSPROZESS-CHECKLISTE</t>
  </si>
  <si>
    <t xml:space="preserve">Pflichtbestandteile nach HGB  |  Für GmbH, UG, AG</t>
  </si>
  <si>
    <t xml:space="preserve">ABSCHLUSSPROZESS – 3 PHASEN</t>
  </si>
  <si>
    <t xml:space="preserve">Phase</t>
  </si>
  <si>
    <t xml:space="preserve">Aufgabe</t>
  </si>
  <si>
    <t xml:space="preserve">Details / Hinweise</t>
  </si>
  <si>
    <t xml:space="preserve">Verantwortlich</t>
  </si>
  <si>
    <t xml:space="preserve">Status</t>
  </si>
  <si>
    <t xml:space="preserve">1</t>
  </si>
  <si>
    <t xml:space="preserve">Vorbereitende Abschlussbuchungen</t>
  </si>
  <si>
    <t xml:space="preserve">Abgrenzungen, Rückstellungen, Korrekturen</t>
  </si>
  <si>
    <t xml:space="preserve">Buchhalter/Steuerberater</t>
  </si>
  <si>
    <t xml:space="preserve">Offen</t>
  </si>
  <si>
    <t xml:space="preserve">Inventur &amp; Bewertung</t>
  </si>
  <si>
    <t xml:space="preserve">Bestandsaufnahme, Niederstwertprinzip anwenden</t>
  </si>
  <si>
    <t xml:space="preserve">Lager / Controlling</t>
  </si>
  <si>
    <t xml:space="preserve">Kontenabstimmung</t>
  </si>
  <si>
    <t xml:space="preserve">Debitoren, Kreditoren, Konten abstimmen</t>
  </si>
  <si>
    <t xml:space="preserve">Buchhalter</t>
  </si>
  <si>
    <t xml:space="preserve">2</t>
  </si>
  <si>
    <t xml:space="preserve">Anlagengitter &amp; AfA-Berechnung</t>
  </si>
  <si>
    <t xml:space="preserve">Zugänge, Abgänge, Abschreibungen prüfen</t>
  </si>
  <si>
    <t xml:space="preserve">Controlling</t>
  </si>
  <si>
    <t xml:space="preserve">ARAP / PRAP buchen</t>
  </si>
  <si>
    <t xml:space="preserve">Periodenabgrenzung sicherstellen</t>
  </si>
  <si>
    <t xml:space="preserve">Rückstellungen bilden</t>
  </si>
  <si>
    <t xml:space="preserve">Urlaub, ausstehende Rechnungen, Garantien</t>
  </si>
  <si>
    <t xml:space="preserve">3</t>
  </si>
  <si>
    <t xml:space="preserve">Bilanz erstellen</t>
  </si>
  <si>
    <t xml:space="preserve">Gemäß § 266 HGB, Gliederung prüfen</t>
  </si>
  <si>
    <t xml:space="preserve">Steuerberater</t>
  </si>
  <si>
    <t xml:space="preserve">GuV erstellen</t>
  </si>
  <si>
    <t xml:space="preserve">Gemäß § 275 HGB, GKV oder UKV</t>
  </si>
  <si>
    <t xml:space="preserve">Anhang verfassen</t>
  </si>
  <si>
    <t xml:space="preserve">Pflicht für Kapitalgesellschaften (außer Kleinstkapitalges.)</t>
  </si>
  <si>
    <t xml:space="preserve">Lagebericht erstellen</t>
  </si>
  <si>
    <t xml:space="preserve">Pflicht ab mittlerer GmbH / AG</t>
  </si>
  <si>
    <t xml:space="preserve">Management / Steuerberater</t>
  </si>
  <si>
    <t xml:space="preserve">Feststellung &amp; Offenlegung</t>
  </si>
  <si>
    <t xml:space="preserve">Bundesanzeiger / Handelsregister</t>
  </si>
  <si>
    <t xml:space="preserve">Geschäftsführung</t>
  </si>
  <si>
    <t xml:space="preserve">PFLICHTINHALTE DES ANHANGS (§ 284 – 288 HGB)</t>
  </si>
  <si>
    <t xml:space="preserve">Nr.</t>
  </si>
  <si>
    <t xml:space="preserve">Anhangspunkt</t>
  </si>
  <si>
    <t xml:space="preserve">Hinweis / Details</t>
  </si>
  <si>
    <t xml:space="preserve">Relevanz</t>
  </si>
  <si>
    <t xml:space="preserve">Erledigt</t>
  </si>
  <si>
    <t xml:space="preserve">Bilanzierungs- und Bewertungsmethoden</t>
  </si>
  <si>
    <t xml:space="preserve">Welche Methoden wurden angewendet? Abweichungen begründen</t>
  </si>
  <si>
    <t xml:space="preserve">Pflicht</t>
  </si>
  <si>
    <t xml:space="preserve">Angaben zu Abschreibungen</t>
  </si>
  <si>
    <t xml:space="preserve">Methode, Nutzungsdauer, außerplanmäßige Abschreibungen</t>
  </si>
  <si>
    <t xml:space="preserve">Angaben zu Verbindlichkeiten (Fristigkeit)</t>
  </si>
  <si>
    <t xml:space="preserve">Restlaufzeiten &lt; 1 Jahr, 1–5 Jahre, &gt; 5 Jahre</t>
  </si>
  <si>
    <t xml:space="preserve">4</t>
  </si>
  <si>
    <t xml:space="preserve">Angaben zu Haftungsverhältnissen</t>
  </si>
  <si>
    <t xml:space="preserve">Bürgschaften, Garantien, Eventualverbindlichkeiten</t>
  </si>
  <si>
    <t xml:space="preserve">5</t>
  </si>
  <si>
    <t xml:space="preserve">Angaben zu Organen der Gesellschaft</t>
  </si>
  <si>
    <t xml:space="preserve">Geschäftsführer / Vorstand / Aufsichtsrat</t>
  </si>
  <si>
    <t xml:space="preserve">GmbH/AG Pflicht</t>
  </si>
  <si>
    <t xml:space="preserve">6</t>
  </si>
  <si>
    <t xml:space="preserve">Durchschnittliche Arbeitnehmerzahl</t>
  </si>
  <si>
    <t xml:space="preserve">Im Geschäftsjahr beschäftigte Mitarbeiter</t>
  </si>
  <si>
    <t xml:space="preserve">7</t>
  </si>
  <si>
    <t xml:space="preserve">Angaben zu außergewöhnlichen Vorgängen</t>
  </si>
  <si>
    <t xml:space="preserve">Wesentliche Ereignisse nach Bilanzstichtag</t>
  </si>
  <si>
    <t xml:space="preserve">8</t>
  </si>
  <si>
    <t xml:space="preserve">Angaben zum Konsolidierungskreis</t>
  </si>
  <si>
    <t xml:space="preserve">Bei Konzernabschluss: Tochtergesellschaften</t>
  </si>
  <si>
    <t xml:space="preserve">Ggf. Pflicht</t>
  </si>
  <si>
    <t xml:space="preserve">FORMELREFERENZ – EIGENKAPITALQUOTE</t>
  </si>
  <si>
    <t xml:space="preserve">Formel:</t>
  </si>
  <si>
    <t xml:space="preserve">Eigenkapitalquote (%) = Eigenkapital / Gesamtkapital × 100</t>
  </si>
  <si>
    <t xml:space="preserve">Eigenkapital:</t>
  </si>
  <si>
    <t xml:space="preserve">Mittel der Eigentümer + im Unternehmen verbliebene Gewinne</t>
  </si>
  <si>
    <t xml:space="preserve">Gesamtkapital:</t>
  </si>
  <si>
    <t xml:space="preserve">Eigenkapital + Fremdkapital = Bilanzsumme</t>
  </si>
  <si>
    <t xml:space="preserve">Benchmark:</t>
  </si>
  <si>
    <t xml:space="preserve">Gesund: 20–30 % | Kritisch: &lt; 20 % | Sehr gut: &gt; 30 %</t>
  </si>
  <si>
    <t xml:space="preserve">Quelle:</t>
  </si>
  <si>
    <t xml:space="preserve">§ 266, § 275 HGB | Automatisch berechnet auf Sheet 'Kennzahlen &amp; Rechner'</t>
  </si>
  <si>
    <t xml:space="preserve">Farblegende:  Phase 1 = Blau  |  Phase 2 = Grün  |  Phase 3 = Gelb  |  Pflicht = Mindestanforderung HGB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</si>
</sst>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#,##0;\(#,##0\);\-"/>
    <numFmt numFmtId="167" formatCode="0.0%;\(0.0%\);\-"/>
    <numFmt numFmtId="168" formatCode="0.0;\(0.0\);\-"/>
    <numFmt numFmtId="169" formatCode="0.00\x;\(0.00&quot;x)&quot;;\-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i val="true"/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9"/>
      <color rgb="FF000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i val="true"/>
      <sz val="8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11"/>
      <color rgb="FF00000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FA3"/>
        <bgColor rgb="FF3366FF"/>
      </patternFill>
    </fill>
    <fill>
      <patternFill patternType="solid">
        <fgColor rgb="FFD6E4F7"/>
        <bgColor rgb="FFEBF2FC"/>
      </patternFill>
    </fill>
    <fill>
      <patternFill patternType="solid">
        <fgColor rgb="FFFFFFFF"/>
        <bgColor rgb="FFEBF2FC"/>
      </patternFill>
    </fill>
    <fill>
      <patternFill patternType="solid">
        <fgColor rgb="FFEBF2F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0392B"/>
        <bgColor rgb="FF993366"/>
      </patternFill>
    </fill>
    <fill>
      <patternFill patternType="solid">
        <fgColor rgb="FFFF8C00"/>
        <bgColor rgb="FFFF6600"/>
      </patternFill>
    </fill>
    <fill>
      <patternFill patternType="solid">
        <fgColor rgb="FFC8E6C9"/>
        <bgColor rgb="FFD6E4F7"/>
      </patternFill>
    </fill>
    <fill>
      <patternFill patternType="solid">
        <fgColor rgb="FFFFF9C4"/>
        <bgColor rgb="FFFFFF99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1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1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4" fontId="9" fillId="6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EBF2FC"/>
      <rgbColor rgb="FF660066"/>
      <rgbColor rgb="FFFF8080"/>
      <rgbColor rgb="FF2E5FA3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8E6C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0C040"/>
      <rgbColor rgb="FFFF8C00"/>
      <rgbColor rgb="FFFF6600"/>
      <rgbColor rgb="FF666699"/>
      <rgbColor rgb="FF969696"/>
      <rgbColor rgb="FF1F3864"/>
      <rgbColor rgb="FF2E7D32"/>
      <rgbColor rgb="FF003300"/>
      <rgbColor rgb="FF333300"/>
      <rgbColor rgb="FFC0392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I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6"/>
    <col collapsed="false" customWidth="true" hidden="false" outlineLevel="0" max="4" min="3" style="0" width="18"/>
    <col collapsed="false" customWidth="true" hidden="false" outlineLevel="0" max="5" min="5" style="0" width="2"/>
    <col collapsed="false" customWidth="true" hidden="false" outlineLevel="0" max="6" min="6" style="0" width="40"/>
    <col collapsed="false" customWidth="true" hidden="false" outlineLevel="0" max="7" min="7" style="0" width="6"/>
    <col collapsed="false" customWidth="true" hidden="false" outlineLevel="0" max="9" min="8" style="0" width="18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C3" s="3" t="s">
        <v>2</v>
      </c>
      <c r="D3" s="3" t="s">
        <v>3</v>
      </c>
      <c r="H3" s="3" t="s">
        <v>2</v>
      </c>
      <c r="I3" s="3" t="s">
        <v>3</v>
      </c>
    </row>
    <row r="4" customFormat="false" ht="15" hidden="false" customHeight="false" outlineLevel="0" collapsed="false">
      <c r="C4" s="4" t="n">
        <v>2024</v>
      </c>
      <c r="D4" s="4" t="n">
        <v>2023</v>
      </c>
      <c r="H4" s="4" t="n">
        <v>2024</v>
      </c>
      <c r="I4" s="4" t="n">
        <v>2023</v>
      </c>
    </row>
    <row r="5" customFormat="false" ht="19.5" hidden="false" customHeight="true" outlineLevel="0" collapsed="false">
      <c r="A5" s="5" t="s">
        <v>4</v>
      </c>
      <c r="B5" s="5"/>
      <c r="C5" s="5"/>
      <c r="D5" s="5"/>
      <c r="E5" s="5"/>
      <c r="F5" s="5" t="s">
        <v>5</v>
      </c>
      <c r="G5" s="5"/>
      <c r="H5" s="5"/>
      <c r="I5" s="5"/>
    </row>
    <row r="6" customFormat="false" ht="18" hidden="false" customHeight="true" outlineLevel="0" collapsed="false">
      <c r="A6" s="6" t="s">
        <v>6</v>
      </c>
      <c r="B6" s="6"/>
      <c r="C6" s="6"/>
      <c r="D6" s="6"/>
      <c r="E6" s="6"/>
      <c r="F6" s="6" t="s">
        <v>7</v>
      </c>
      <c r="G6" s="6"/>
      <c r="H6" s="6"/>
      <c r="I6" s="6"/>
    </row>
    <row r="7" customFormat="false" ht="15" hidden="false" customHeight="false" outlineLevel="0" collapsed="false">
      <c r="A7" s="7" t="s">
        <v>8</v>
      </c>
      <c r="C7" s="8" t="n">
        <v>50000</v>
      </c>
      <c r="D7" s="8" t="n">
        <v>60000</v>
      </c>
      <c r="E7" s="9"/>
      <c r="F7" s="7" t="s">
        <v>9</v>
      </c>
      <c r="H7" s="8" t="n">
        <v>50000</v>
      </c>
      <c r="I7" s="8" t="n">
        <v>50000</v>
      </c>
    </row>
    <row r="8" customFormat="false" ht="15" hidden="false" customHeight="false" outlineLevel="0" collapsed="false">
      <c r="A8" s="10" t="s">
        <v>10</v>
      </c>
      <c r="C8" s="11" t="n">
        <v>250000</v>
      </c>
      <c r="D8" s="11" t="n">
        <v>280000</v>
      </c>
      <c r="E8" s="9"/>
      <c r="F8" s="10" t="s">
        <v>11</v>
      </c>
      <c r="H8" s="11" t="n">
        <v>30000</v>
      </c>
      <c r="I8" s="11" t="n">
        <v>30000</v>
      </c>
    </row>
    <row r="9" customFormat="false" ht="15" hidden="false" customHeight="false" outlineLevel="0" collapsed="false">
      <c r="A9" s="12" t="s">
        <v>12</v>
      </c>
      <c r="C9" s="8" t="n">
        <v>150000</v>
      </c>
      <c r="D9" s="8" t="n">
        <v>160000</v>
      </c>
      <c r="E9" s="9"/>
      <c r="F9" s="7" t="s">
        <v>13</v>
      </c>
      <c r="H9" s="8" t="n">
        <v>60000</v>
      </c>
      <c r="I9" s="8" t="n">
        <v>50000</v>
      </c>
    </row>
    <row r="10" customFormat="false" ht="15" hidden="false" customHeight="false" outlineLevel="0" collapsed="false">
      <c r="A10" s="13" t="s">
        <v>14</v>
      </c>
      <c r="C10" s="11" t="n">
        <v>70000</v>
      </c>
      <c r="D10" s="11" t="n">
        <v>90000</v>
      </c>
      <c r="E10" s="9"/>
      <c r="F10" s="10" t="s">
        <v>15</v>
      </c>
      <c r="H10" s="11" t="n">
        <v>80000</v>
      </c>
      <c r="I10" s="11" t="n">
        <v>60000</v>
      </c>
    </row>
    <row r="11" customFormat="false" ht="15" hidden="false" customHeight="false" outlineLevel="0" collapsed="false">
      <c r="A11" s="12" t="s">
        <v>16</v>
      </c>
      <c r="C11" s="8" t="n">
        <v>30000</v>
      </c>
      <c r="D11" s="8" t="n">
        <v>30000</v>
      </c>
      <c r="E11" s="9"/>
      <c r="F11" s="7" t="s">
        <v>17</v>
      </c>
      <c r="H11" s="8" t="n">
        <v>100000</v>
      </c>
      <c r="I11" s="8" t="n">
        <v>80000</v>
      </c>
    </row>
    <row r="12" customFormat="false" ht="15" hidden="false" customHeight="false" outlineLevel="0" collapsed="false">
      <c r="A12" s="10" t="s">
        <v>18</v>
      </c>
      <c r="C12" s="11" t="n">
        <v>20000</v>
      </c>
      <c r="D12" s="11" t="n">
        <v>20000</v>
      </c>
      <c r="E12" s="9"/>
      <c r="F12" s="14" t="s">
        <v>19</v>
      </c>
      <c r="H12" s="15" t="n">
        <f aca="false">H7+H8+H9+H10+H11</f>
        <v>320000</v>
      </c>
      <c r="I12" s="15" t="n">
        <f aca="false">I7+I8+I9+I10+I11</f>
        <v>270000</v>
      </c>
    </row>
    <row r="13" customFormat="false" ht="18" hidden="false" customHeight="true" outlineLevel="0" collapsed="false">
      <c r="A13" s="14" t="s">
        <v>20</v>
      </c>
      <c r="C13" s="15" t="n">
        <f aca="false">C7+C8+C12</f>
        <v>320000</v>
      </c>
      <c r="D13" s="15" t="n">
        <f aca="false">D7+D8+D12</f>
        <v>360000</v>
      </c>
      <c r="E13" s="9"/>
      <c r="F13" s="6" t="s">
        <v>21</v>
      </c>
      <c r="G13" s="6"/>
      <c r="H13" s="6"/>
      <c r="I13" s="6"/>
    </row>
    <row r="14" customFormat="false" ht="18" hidden="false" customHeight="true" outlineLevel="0" collapsed="false">
      <c r="A14" s="6" t="s">
        <v>22</v>
      </c>
      <c r="B14" s="6"/>
      <c r="C14" s="6"/>
      <c r="D14" s="6"/>
      <c r="E14" s="6"/>
      <c r="F14" s="10" t="s">
        <v>23</v>
      </c>
      <c r="H14" s="11" t="n">
        <v>20000</v>
      </c>
      <c r="I14" s="11" t="n">
        <v>18000</v>
      </c>
    </row>
    <row r="15" customFormat="false" ht="15" hidden="false" customHeight="false" outlineLevel="0" collapsed="false">
      <c r="A15" s="7" t="s">
        <v>24</v>
      </c>
      <c r="C15" s="8" t="n">
        <v>80000</v>
      </c>
      <c r="D15" s="8" t="n">
        <v>75000</v>
      </c>
      <c r="E15" s="9"/>
      <c r="F15" s="7" t="s">
        <v>25</v>
      </c>
      <c r="H15" s="8" t="n">
        <v>15000</v>
      </c>
      <c r="I15" s="8" t="n">
        <v>12000</v>
      </c>
    </row>
    <row r="16" customFormat="false" ht="15" hidden="false" customHeight="false" outlineLevel="0" collapsed="false">
      <c r="A16" s="10" t="s">
        <v>26</v>
      </c>
      <c r="C16" s="11" t="n">
        <v>120000</v>
      </c>
      <c r="D16" s="11" t="n">
        <v>110000</v>
      </c>
      <c r="E16" s="9"/>
      <c r="F16" s="10" t="s">
        <v>27</v>
      </c>
      <c r="H16" s="11" t="n">
        <v>25000</v>
      </c>
      <c r="I16" s="11" t="n">
        <v>22000</v>
      </c>
    </row>
    <row r="17" customFormat="false" ht="15" hidden="false" customHeight="false" outlineLevel="0" collapsed="false">
      <c r="A17" s="12" t="s">
        <v>28</v>
      </c>
      <c r="C17" s="8" t="n">
        <v>100000</v>
      </c>
      <c r="D17" s="8" t="n">
        <v>90000</v>
      </c>
      <c r="E17" s="9"/>
      <c r="F17" s="14" t="s">
        <v>29</v>
      </c>
      <c r="H17" s="15" t="n">
        <f aca="false">H14+H15+H16</f>
        <v>60000</v>
      </c>
      <c r="I17" s="15" t="n">
        <f aca="false">I14+I15+I16</f>
        <v>52000</v>
      </c>
    </row>
    <row r="18" customFormat="false" ht="18" hidden="false" customHeight="true" outlineLevel="0" collapsed="false">
      <c r="A18" s="13" t="s">
        <v>30</v>
      </c>
      <c r="C18" s="11" t="n">
        <v>20000</v>
      </c>
      <c r="D18" s="11" t="n">
        <v>20000</v>
      </c>
      <c r="E18" s="9"/>
      <c r="F18" s="6" t="s">
        <v>31</v>
      </c>
      <c r="G18" s="6"/>
      <c r="H18" s="6"/>
      <c r="I18" s="6"/>
    </row>
    <row r="19" customFormat="false" ht="15" hidden="false" customHeight="false" outlineLevel="0" collapsed="false">
      <c r="A19" s="7" t="s">
        <v>32</v>
      </c>
      <c r="C19" s="8" t="n">
        <v>0</v>
      </c>
      <c r="D19" s="8" t="n">
        <v>0</v>
      </c>
      <c r="E19" s="9"/>
      <c r="F19" s="7" t="s">
        <v>33</v>
      </c>
      <c r="H19" s="8" t="n">
        <v>80000</v>
      </c>
      <c r="I19" s="8" t="n">
        <v>90000</v>
      </c>
    </row>
    <row r="20" customFormat="false" ht="15" hidden="false" customHeight="false" outlineLevel="0" collapsed="false">
      <c r="A20" s="10" t="s">
        <v>34</v>
      </c>
      <c r="C20" s="11" t="n">
        <v>90000</v>
      </c>
      <c r="D20" s="11" t="n">
        <v>60000</v>
      </c>
      <c r="E20" s="9"/>
      <c r="F20" s="10" t="s">
        <v>35</v>
      </c>
      <c r="H20" s="11" t="n">
        <v>50000</v>
      </c>
      <c r="I20" s="11" t="n">
        <v>55000</v>
      </c>
    </row>
    <row r="21" customFormat="false" ht="15" hidden="false" customHeight="false" outlineLevel="0" collapsed="false">
      <c r="A21" s="14" t="s">
        <v>36</v>
      </c>
      <c r="C21" s="15" t="n">
        <f aca="false">C15+C16+C19+C20</f>
        <v>290000</v>
      </c>
      <c r="D21" s="15" t="n">
        <f aca="false">D15+D16+D19+D20</f>
        <v>245000</v>
      </c>
      <c r="E21" s="9"/>
      <c r="F21" s="7" t="s">
        <v>37</v>
      </c>
      <c r="H21" s="8" t="n">
        <v>10000</v>
      </c>
      <c r="I21" s="8" t="n">
        <v>8000</v>
      </c>
    </row>
    <row r="22" customFormat="false" ht="15" hidden="false" customHeight="false" outlineLevel="0" collapsed="false">
      <c r="A22" s="16" t="s">
        <v>38</v>
      </c>
      <c r="C22" s="11" t="n">
        <v>10000</v>
      </c>
      <c r="D22" s="11" t="n">
        <v>8000</v>
      </c>
      <c r="E22" s="9"/>
      <c r="F22" s="14" t="s">
        <v>39</v>
      </c>
      <c r="H22" s="15" t="n">
        <f aca="false">H19+H20+H21</f>
        <v>140000</v>
      </c>
      <c r="I22" s="15" t="n">
        <f aca="false">I19+I20+I21</f>
        <v>153000</v>
      </c>
    </row>
    <row r="23" customFormat="false" ht="15" hidden="false" customHeight="false" outlineLevel="0" collapsed="false">
      <c r="A23" s="17" t="s">
        <v>40</v>
      </c>
      <c r="C23" s="8" t="n">
        <v>0</v>
      </c>
      <c r="D23" s="8" t="n">
        <v>0</v>
      </c>
      <c r="E23" s="9"/>
      <c r="F23" s="17" t="s">
        <v>41</v>
      </c>
      <c r="H23" s="8" t="n">
        <v>0</v>
      </c>
      <c r="I23" s="8" t="n">
        <v>0</v>
      </c>
    </row>
    <row r="24" customFormat="false" ht="21.75" hidden="false" customHeight="true" outlineLevel="0" collapsed="false">
      <c r="A24" s="18" t="s">
        <v>42</v>
      </c>
      <c r="C24" s="19" t="n">
        <f aca="false">C13+C21+C22+C23</f>
        <v>620000</v>
      </c>
      <c r="D24" s="19" t="n">
        <f aca="false">D13+D21+D22+D23</f>
        <v>613000</v>
      </c>
      <c r="E24" s="9"/>
      <c r="F24" s="18" t="s">
        <v>43</v>
      </c>
      <c r="H24" s="19" t="n">
        <f aca="false">H12+H17+H22+H23</f>
        <v>520000</v>
      </c>
      <c r="I24" s="19" t="n">
        <f aca="false">I12+I17+I22+I23</f>
        <v>475000</v>
      </c>
    </row>
    <row r="25" customFormat="false" ht="15" hidden="false" customHeight="false" outlineLevel="0" collapsed="false">
      <c r="A25" s="20" t="s">
        <v>44</v>
      </c>
      <c r="B25" s="20"/>
      <c r="C25" s="20"/>
      <c r="D25" s="20"/>
      <c r="E25" s="20"/>
      <c r="F25" s="20"/>
      <c r="G25" s="20"/>
      <c r="H25" s="20"/>
      <c r="I25" s="20"/>
    </row>
    <row r="26" customFormat="false" ht="15" hidden="false" customHeight="false" outlineLevel="0" collapsed="false">
      <c r="A26" s="21" t="s">
        <v>45</v>
      </c>
      <c r="B26" s="21"/>
      <c r="C26" s="21"/>
      <c r="D26" s="21"/>
      <c r="E26" s="22" t="n">
        <f aca="false">C24-H24</f>
        <v>100000</v>
      </c>
    </row>
    <row r="28" customFormat="false" ht="15" hidden="false" customHeight="false" outlineLevel="0" collapsed="false">
      <c r="A28" s="23" t="s">
        <v>46</v>
      </c>
      <c r="B28" s="23"/>
      <c r="C28" s="23"/>
      <c r="D28" s="23"/>
      <c r="E28" s="23"/>
      <c r="F28" s="23"/>
      <c r="G28" s="23"/>
      <c r="H28" s="23"/>
      <c r="I28" s="23"/>
    </row>
  </sheetData>
  <mergeCells count="12">
    <mergeCell ref="A1:I1"/>
    <mergeCell ref="A2:I2"/>
    <mergeCell ref="A5:E5"/>
    <mergeCell ref="F5:I5"/>
    <mergeCell ref="A6:E6"/>
    <mergeCell ref="F6:I6"/>
    <mergeCell ref="F13:I13"/>
    <mergeCell ref="A14:E14"/>
    <mergeCell ref="F18:I18"/>
    <mergeCell ref="A25:I25"/>
    <mergeCell ref="A26:D26"/>
    <mergeCell ref="A28:I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FA3"/>
    <pageSetUpPr fitToPage="false"/>
  </sheetPr>
  <dimension ref="A1:D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8"/>
    <col collapsed="false" customWidth="true" hidden="false" outlineLevel="0" max="2" min="2" style="0" width="6"/>
    <col collapsed="false" customWidth="true" hidden="false" outlineLevel="0" max="4" min="3" style="0" width="20"/>
  </cols>
  <sheetData>
    <row r="1" customFormat="false" ht="27.75" hidden="false" customHeight="true" outlineLevel="0" collapsed="false">
      <c r="A1" s="24" t="s">
        <v>47</v>
      </c>
      <c r="B1" s="24"/>
      <c r="C1" s="24"/>
      <c r="D1" s="24"/>
    </row>
    <row r="2" customFormat="false" ht="15" hidden="false" customHeight="false" outlineLevel="0" collapsed="false">
      <c r="A2" s="2" t="s">
        <v>48</v>
      </c>
      <c r="B2" s="2"/>
      <c r="C2" s="2"/>
      <c r="D2" s="2"/>
    </row>
    <row r="3" customFormat="false" ht="15" hidden="false" customHeight="false" outlineLevel="0" collapsed="false">
      <c r="C3" s="3" t="s">
        <v>2</v>
      </c>
      <c r="D3" s="3" t="s">
        <v>3</v>
      </c>
    </row>
    <row r="4" customFormat="false" ht="15" hidden="false" customHeight="false" outlineLevel="0" collapsed="false">
      <c r="C4" s="4" t="n">
        <v>2024</v>
      </c>
      <c r="D4" s="4" t="n">
        <v>2023</v>
      </c>
    </row>
    <row r="5" customFormat="false" ht="18" hidden="false" customHeight="true" outlineLevel="0" collapsed="false">
      <c r="A5" s="25" t="s">
        <v>49</v>
      </c>
      <c r="B5" s="25"/>
      <c r="C5" s="25"/>
      <c r="D5" s="25"/>
    </row>
    <row r="6" customFormat="false" ht="15" hidden="false" customHeight="false" outlineLevel="0" collapsed="false">
      <c r="A6" s="16" t="s">
        <v>50</v>
      </c>
      <c r="C6" s="11" t="n">
        <v>850000</v>
      </c>
      <c r="D6" s="11" t="n">
        <v>720000</v>
      </c>
    </row>
    <row r="7" customFormat="false" ht="15" hidden="false" customHeight="false" outlineLevel="0" collapsed="false">
      <c r="A7" s="17" t="s">
        <v>51</v>
      </c>
      <c r="C7" s="8" t="n">
        <v>5000</v>
      </c>
      <c r="D7" s="8" t="n">
        <v>3000</v>
      </c>
    </row>
    <row r="8" customFormat="false" ht="15" hidden="false" customHeight="false" outlineLevel="0" collapsed="false">
      <c r="A8" s="16" t="s">
        <v>52</v>
      </c>
      <c r="C8" s="11" t="n">
        <v>2000</v>
      </c>
      <c r="D8" s="11" t="n">
        <v>1500</v>
      </c>
    </row>
    <row r="9" customFormat="false" ht="15" hidden="false" customHeight="false" outlineLevel="0" collapsed="false">
      <c r="A9" s="17" t="s">
        <v>53</v>
      </c>
      <c r="C9" s="8" t="n">
        <v>15000</v>
      </c>
      <c r="D9" s="8" t="n">
        <v>12000</v>
      </c>
    </row>
    <row r="10" customFormat="false" ht="15" hidden="false" customHeight="false" outlineLevel="0" collapsed="false">
      <c r="A10" s="14" t="s">
        <v>54</v>
      </c>
      <c r="C10" s="15" t="n">
        <f aca="false">C6+C7+C8+C9</f>
        <v>872000</v>
      </c>
      <c r="D10" s="15" t="n">
        <f aca="false">D6+D7+D8+D9</f>
        <v>736500</v>
      </c>
    </row>
    <row r="11" customFormat="false" ht="18" hidden="false" customHeight="true" outlineLevel="0" collapsed="false">
      <c r="A11" s="25" t="s">
        <v>55</v>
      </c>
      <c r="B11" s="25"/>
      <c r="C11" s="25"/>
      <c r="D11" s="25"/>
    </row>
    <row r="12" customFormat="false" ht="15" hidden="false" customHeight="false" outlineLevel="0" collapsed="false">
      <c r="A12" s="16" t="s">
        <v>56</v>
      </c>
      <c r="C12" s="11" t="n">
        <v>320000</v>
      </c>
      <c r="D12" s="11" t="n">
        <v>280000</v>
      </c>
    </row>
    <row r="13" customFormat="false" ht="15" hidden="false" customHeight="false" outlineLevel="0" collapsed="false">
      <c r="A13" s="17" t="s">
        <v>57</v>
      </c>
      <c r="C13" s="8" t="n">
        <v>250000</v>
      </c>
      <c r="D13" s="8" t="n">
        <v>220000</v>
      </c>
    </row>
    <row r="14" customFormat="false" ht="15" hidden="false" customHeight="false" outlineLevel="0" collapsed="false">
      <c r="A14" s="10" t="s">
        <v>58</v>
      </c>
      <c r="C14" s="11" t="n">
        <v>210000</v>
      </c>
      <c r="D14" s="11" t="n">
        <v>185000</v>
      </c>
    </row>
    <row r="15" customFormat="false" ht="15" hidden="false" customHeight="false" outlineLevel="0" collapsed="false">
      <c r="A15" s="7" t="s">
        <v>59</v>
      </c>
      <c r="C15" s="8" t="n">
        <v>40000</v>
      </c>
      <c r="D15" s="8" t="n">
        <v>35000</v>
      </c>
    </row>
    <row r="16" customFormat="false" ht="15" hidden="false" customHeight="false" outlineLevel="0" collapsed="false">
      <c r="A16" s="16" t="s">
        <v>60</v>
      </c>
      <c r="C16" s="11" t="n">
        <v>45000</v>
      </c>
      <c r="D16" s="11" t="n">
        <v>40000</v>
      </c>
    </row>
    <row r="17" customFormat="false" ht="15" hidden="false" customHeight="false" outlineLevel="0" collapsed="false">
      <c r="A17" s="17" t="s">
        <v>61</v>
      </c>
      <c r="C17" s="8" t="n">
        <v>80000</v>
      </c>
      <c r="D17" s="8" t="n">
        <v>70000</v>
      </c>
    </row>
    <row r="18" customFormat="false" ht="15" hidden="false" customHeight="false" outlineLevel="0" collapsed="false">
      <c r="A18" s="14" t="s">
        <v>62</v>
      </c>
      <c r="C18" s="15" t="n">
        <f aca="false">C12+C13+C16+C17</f>
        <v>695000</v>
      </c>
      <c r="D18" s="15" t="n">
        <f aca="false">D12+D13+D16+D17</f>
        <v>610000</v>
      </c>
    </row>
    <row r="19" customFormat="false" ht="15" hidden="false" customHeight="false" outlineLevel="0" collapsed="false">
      <c r="A19" s="14" t="s">
        <v>63</v>
      </c>
      <c r="C19" s="15" t="n">
        <f aca="false">C10-C18</f>
        <v>177000</v>
      </c>
      <c r="D19" s="15" t="n">
        <f aca="false">D10-D18</f>
        <v>126500</v>
      </c>
    </row>
    <row r="20" customFormat="false" ht="18" hidden="false" customHeight="true" outlineLevel="0" collapsed="false">
      <c r="A20" s="25" t="s">
        <v>64</v>
      </c>
      <c r="B20" s="25"/>
      <c r="C20" s="25"/>
      <c r="D20" s="25"/>
    </row>
    <row r="21" customFormat="false" ht="15" hidden="false" customHeight="false" outlineLevel="0" collapsed="false">
      <c r="A21" s="17" t="s">
        <v>65</v>
      </c>
      <c r="C21" s="8" t="n">
        <v>3000</v>
      </c>
      <c r="D21" s="8" t="n">
        <v>2000</v>
      </c>
    </row>
    <row r="22" customFormat="false" ht="15" hidden="false" customHeight="false" outlineLevel="0" collapsed="false">
      <c r="A22" s="16" t="s">
        <v>66</v>
      </c>
      <c r="C22" s="11" t="n">
        <v>1000</v>
      </c>
      <c r="D22" s="11" t="n">
        <v>800</v>
      </c>
    </row>
    <row r="23" customFormat="false" ht="15" hidden="false" customHeight="false" outlineLevel="0" collapsed="false">
      <c r="A23" s="17" t="s">
        <v>67</v>
      </c>
      <c r="C23" s="8" t="n">
        <v>8000</v>
      </c>
      <c r="D23" s="8" t="n">
        <v>9000</v>
      </c>
    </row>
    <row r="24" customFormat="false" ht="15" hidden="false" customHeight="false" outlineLevel="0" collapsed="false">
      <c r="A24" s="14" t="s">
        <v>68</v>
      </c>
      <c r="C24" s="15" t="n">
        <f aca="false">C21+C22-C23</f>
        <v>-4000</v>
      </c>
      <c r="D24" s="15" t="n">
        <f aca="false">D21+D22-D23</f>
        <v>-6200</v>
      </c>
    </row>
    <row r="25" customFormat="false" ht="15" hidden="false" customHeight="false" outlineLevel="0" collapsed="false">
      <c r="A25" s="14" t="s">
        <v>69</v>
      </c>
      <c r="C25" s="15" t="n">
        <f aca="false">C19+C24</f>
        <v>173000</v>
      </c>
      <c r="D25" s="15" t="n">
        <f aca="false">D19+D24</f>
        <v>120300</v>
      </c>
    </row>
    <row r="26" customFormat="false" ht="18" hidden="false" customHeight="true" outlineLevel="0" collapsed="false">
      <c r="A26" s="25" t="s">
        <v>70</v>
      </c>
      <c r="B26" s="25"/>
      <c r="C26" s="25"/>
      <c r="D26" s="25"/>
    </row>
    <row r="27" customFormat="false" ht="15" hidden="false" customHeight="false" outlineLevel="0" collapsed="false">
      <c r="A27" s="17" t="s">
        <v>71</v>
      </c>
      <c r="C27" s="8" t="n">
        <v>62000</v>
      </c>
      <c r="D27" s="8" t="n">
        <v>53000</v>
      </c>
    </row>
    <row r="28" customFormat="false" ht="15" hidden="false" customHeight="false" outlineLevel="0" collapsed="false">
      <c r="A28" s="16" t="s">
        <v>72</v>
      </c>
      <c r="C28" s="11" t="n">
        <v>3000</v>
      </c>
      <c r="D28" s="11" t="n">
        <v>2500</v>
      </c>
    </row>
    <row r="29" customFormat="false" ht="21.75" hidden="false" customHeight="true" outlineLevel="0" collapsed="false">
      <c r="A29" s="26" t="s">
        <v>73</v>
      </c>
      <c r="C29" s="19"/>
      <c r="D29" s="19"/>
    </row>
    <row r="30" customFormat="false" ht="24" hidden="false" customHeight="true" outlineLevel="0" collapsed="false">
      <c r="A30" s="27" t="s">
        <v>74</v>
      </c>
      <c r="B30" s="27"/>
      <c r="C30" s="27"/>
      <c r="D30" s="27"/>
    </row>
    <row r="32" customFormat="false" ht="15" hidden="false" customHeight="false" outlineLevel="0" collapsed="false">
      <c r="A32" s="23" t="s">
        <v>46</v>
      </c>
      <c r="B32" s="23"/>
      <c r="C32" s="23"/>
      <c r="D32" s="23"/>
    </row>
  </sheetData>
  <mergeCells count="8">
    <mergeCell ref="A1:D1"/>
    <mergeCell ref="A2:D2"/>
    <mergeCell ref="A5:D5"/>
    <mergeCell ref="A11:D11"/>
    <mergeCell ref="A20:D20"/>
    <mergeCell ref="A26:D26"/>
    <mergeCell ref="A30:D30"/>
    <mergeCell ref="A32:D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0C040"/>
    <pageSetUpPr fitToPage="false"/>
  </sheetPr>
  <dimension ref="A1:E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4" min="2" style="0" width="22"/>
    <col collapsed="false" customWidth="true" hidden="false" outlineLevel="0" max="5" min="5" style="0" width="28"/>
  </cols>
  <sheetData>
    <row r="1" customFormat="false" ht="27.75" hidden="false" customHeight="true" outlineLevel="0" collapsed="false">
      <c r="A1" s="24" t="s">
        <v>75</v>
      </c>
      <c r="B1" s="24"/>
      <c r="C1" s="24"/>
      <c r="D1" s="24"/>
      <c r="E1" s="24"/>
    </row>
    <row r="2" customFormat="false" ht="15" hidden="false" customHeight="false" outlineLevel="0" collapsed="false">
      <c r="A2" s="2" t="s">
        <v>76</v>
      </c>
      <c r="B2" s="2"/>
      <c r="C2" s="2"/>
      <c r="D2" s="2"/>
      <c r="E2" s="2"/>
    </row>
    <row r="3" customFormat="false" ht="18" hidden="false" customHeight="true" outlineLevel="0" collapsed="false">
      <c r="A3" s="28" t="s">
        <v>77</v>
      </c>
      <c r="B3" s="28"/>
      <c r="C3" s="28"/>
      <c r="D3" s="28"/>
      <c r="E3" s="28"/>
    </row>
    <row r="4" customFormat="false" ht="15" hidden="false" customHeight="false" outlineLevel="0" collapsed="false">
      <c r="A4" s="29" t="s">
        <v>78</v>
      </c>
      <c r="B4" s="29" t="s">
        <v>2</v>
      </c>
      <c r="C4" s="29" t="s">
        <v>3</v>
      </c>
      <c r="D4" s="29" t="s">
        <v>79</v>
      </c>
      <c r="E4" s="29" t="s">
        <v>80</v>
      </c>
    </row>
    <row r="5" customFormat="false" ht="15" hidden="false" customHeight="false" outlineLevel="0" collapsed="false">
      <c r="A5" s="30" t="s">
        <v>81</v>
      </c>
      <c r="B5" s="31" t="n">
        <f aca="false">Bilanz!C24</f>
        <v>620000</v>
      </c>
      <c r="C5" s="31" t="n">
        <f aca="false">Bilanz!D24</f>
        <v>613000</v>
      </c>
      <c r="D5" s="32" t="s">
        <v>82</v>
      </c>
    </row>
    <row r="6" customFormat="false" ht="15" hidden="false" customHeight="false" outlineLevel="0" collapsed="false">
      <c r="A6" s="33" t="s">
        <v>83</v>
      </c>
      <c r="B6" s="34" t="n">
        <f aca="false">Bilanz!H12</f>
        <v>320000</v>
      </c>
      <c r="C6" s="34" t="n">
        <f aca="false">Bilanz!I12</f>
        <v>270000</v>
      </c>
      <c r="D6" s="35" t="s">
        <v>82</v>
      </c>
    </row>
    <row r="7" customFormat="false" ht="15" hidden="false" customHeight="false" outlineLevel="0" collapsed="false">
      <c r="A7" s="30" t="s">
        <v>84</v>
      </c>
      <c r="B7" s="31" t="n">
        <f aca="false">Bilanz!H17+Bilanz!H22</f>
        <v>200000</v>
      </c>
      <c r="C7" s="31" t="n">
        <f aca="false">Bilanz!I17+Bilanz!I22</f>
        <v>205000</v>
      </c>
      <c r="D7" s="32" t="s">
        <v>82</v>
      </c>
    </row>
    <row r="8" customFormat="false" ht="21.75" hidden="false" customHeight="true" outlineLevel="0" collapsed="false">
      <c r="A8" s="33" t="s">
        <v>85</v>
      </c>
      <c r="B8" s="36" t="n">
        <f aca="false">Bilanz!H12/Bilanz!H24</f>
        <v>0.615384615384615</v>
      </c>
      <c r="C8" s="36" t="n">
        <f aca="false">Bilanz!I12/Bilanz!I24</f>
        <v>0.568421052631579</v>
      </c>
      <c r="D8" s="35" t="s">
        <v>86</v>
      </c>
      <c r="E8" s="37" t="s">
        <v>87</v>
      </c>
    </row>
    <row r="9" customFormat="false" ht="15" hidden="false" customHeight="false" outlineLevel="0" collapsed="false">
      <c r="A9" s="30" t="s">
        <v>88</v>
      </c>
      <c r="B9" s="38" t="n">
        <f aca="false">(Bilanz!H17+Bilanz!H22)/Bilanz!H24</f>
        <v>0.384615384615385</v>
      </c>
      <c r="C9" s="38" t="n">
        <f aca="false">(Bilanz!I17+Bilanz!I22)/Bilanz!I24</f>
        <v>0.431578947368421</v>
      </c>
      <c r="D9" s="32" t="s">
        <v>89</v>
      </c>
    </row>
    <row r="10" customFormat="false" ht="15" hidden="false" customHeight="false" outlineLevel="0" collapsed="false">
      <c r="A10" s="33" t="s">
        <v>90</v>
      </c>
      <c r="B10" s="36" t="n">
        <f aca="false">Bilanz!C13/Bilanz!C24</f>
        <v>0.516129032258065</v>
      </c>
      <c r="C10" s="36" t="n">
        <f aca="false">Bilanz!D13/Bilanz!D24</f>
        <v>0.587275693311582</v>
      </c>
      <c r="D10" s="35" t="s">
        <v>91</v>
      </c>
    </row>
    <row r="11" customFormat="false" ht="15" hidden="false" customHeight="false" outlineLevel="0" collapsed="false">
      <c r="A11" s="30" t="s">
        <v>92</v>
      </c>
      <c r="B11" s="39" t="n">
        <f aca="false">Bilanz!C20/Bilanz!H22*100</f>
        <v>64.2857142857143</v>
      </c>
      <c r="C11" s="39" t="n">
        <f aca="false">Bilanz!D20/Bilanz!I22*100</f>
        <v>39.2156862745098</v>
      </c>
      <c r="D11" s="32" t="s">
        <v>93</v>
      </c>
    </row>
    <row r="12" customFormat="false" ht="21.75" hidden="false" customHeight="true" outlineLevel="0" collapsed="false">
      <c r="A12" s="33" t="s">
        <v>94</v>
      </c>
      <c r="B12" s="40" t="n">
        <f aca="false">(Bilanz!C20+Bilanz!C16)/Bilanz!H22*100</f>
        <v>150</v>
      </c>
      <c r="C12" s="40" t="n">
        <f aca="false">(Bilanz!D20+Bilanz!D16)/Bilanz!I22*100</f>
        <v>111.111111111111</v>
      </c>
      <c r="D12" s="35" t="s">
        <v>95</v>
      </c>
      <c r="E12" s="41" t="s">
        <v>96</v>
      </c>
    </row>
    <row r="13" customFormat="false" ht="21.75" hidden="false" customHeight="true" outlineLevel="0" collapsed="false">
      <c r="A13" s="30" t="s">
        <v>97</v>
      </c>
      <c r="B13" s="42" t="n">
        <f aca="false">(Bilanz!H17+Bilanz!H22)/Bilanz!H12</f>
        <v>0.625</v>
      </c>
      <c r="C13" s="42" t="n">
        <f aca="false">(Bilanz!I17+Bilanz!I22)/Bilanz!I12</f>
        <v>0.759259259259259</v>
      </c>
      <c r="D13" s="32" t="s">
        <v>98</v>
      </c>
      <c r="E13" s="43" t="s">
        <v>99</v>
      </c>
    </row>
    <row r="14" customFormat="false" ht="15" hidden="false" customHeight="false" outlineLevel="0" collapsed="false">
      <c r="A14" s="33" t="s">
        <v>100</v>
      </c>
      <c r="B14" s="34" t="n">
        <f aca="false">GuV!C6</f>
        <v>850000</v>
      </c>
      <c r="C14" s="34" t="n">
        <f aca="false">GuV!D6</f>
        <v>720000</v>
      </c>
      <c r="D14" s="35" t="s">
        <v>82</v>
      </c>
    </row>
    <row r="15" customFormat="false" ht="15" hidden="false" customHeight="false" outlineLevel="0" collapsed="false">
      <c r="A15" s="30" t="s">
        <v>101</v>
      </c>
      <c r="B15" s="31" t="n">
        <f aca="false">GuV!C19</f>
        <v>177000</v>
      </c>
      <c r="C15" s="31" t="n">
        <f aca="false">GuV!D19</f>
        <v>126500</v>
      </c>
      <c r="D15" s="32" t="s">
        <v>102</v>
      </c>
    </row>
    <row r="16" customFormat="false" ht="21.75" hidden="false" customHeight="true" outlineLevel="0" collapsed="false">
      <c r="A16" s="33" t="s">
        <v>103</v>
      </c>
      <c r="B16" s="36" t="n">
        <f aca="false">GuV!C19/GuV!C6</f>
        <v>0.208235294117647</v>
      </c>
      <c r="C16" s="36" t="n">
        <f aca="false">GuV!D19/GuV!D6</f>
        <v>0.175694444444444</v>
      </c>
      <c r="D16" s="35" t="s">
        <v>104</v>
      </c>
      <c r="E16" s="41" t="s">
        <v>105</v>
      </c>
    </row>
    <row r="17" customFormat="false" ht="21.75" hidden="false" customHeight="true" outlineLevel="0" collapsed="false">
      <c r="A17" s="30" t="s">
        <v>106</v>
      </c>
      <c r="B17" s="31" t="n">
        <f aca="false">GuV!C30</f>
        <v>0</v>
      </c>
      <c r="C17" s="31" t="n">
        <f aca="false">GuV!D30</f>
        <v>0</v>
      </c>
      <c r="D17" s="32" t="s">
        <v>102</v>
      </c>
      <c r="E17" s="43" t="s">
        <v>107</v>
      </c>
    </row>
    <row r="18" customFormat="false" ht="15" hidden="false" customHeight="false" outlineLevel="0" collapsed="false">
      <c r="A18" s="33" t="s">
        <v>108</v>
      </c>
      <c r="B18" s="36" t="n">
        <f aca="false">GuV!C30/GuV!C6</f>
        <v>0</v>
      </c>
      <c r="C18" s="36" t="n">
        <f aca="false">GuV!D30/GuV!D6</f>
        <v>0</v>
      </c>
      <c r="D18" s="35" t="s">
        <v>109</v>
      </c>
    </row>
    <row r="19" customFormat="false" ht="15" hidden="false" customHeight="false" outlineLevel="0" collapsed="false">
      <c r="A19" s="30" t="s">
        <v>110</v>
      </c>
      <c r="B19" s="38" t="n">
        <f aca="false">GuV!C30/Bilanz!H12</f>
        <v>0</v>
      </c>
      <c r="C19" s="38" t="n">
        <f aca="false">GuV!D30/Bilanz!I12</f>
        <v>0</v>
      </c>
      <c r="D19" s="32" t="s">
        <v>111</v>
      </c>
    </row>
    <row r="20" customFormat="false" ht="15" hidden="false" customHeight="false" outlineLevel="0" collapsed="false">
      <c r="A20" s="33" t="s">
        <v>112</v>
      </c>
      <c r="B20" s="36" t="n">
        <f aca="false">(GuV!C30+GuV!C23)/Bilanz!H24</f>
        <v>0.0153846153846154</v>
      </c>
      <c r="C20" s="36" t="n">
        <f aca="false">(GuV!D30+GuV!D23)/Bilanz!I24</f>
        <v>0.0189473684210526</v>
      </c>
      <c r="D20" s="35" t="s">
        <v>104</v>
      </c>
    </row>
    <row r="23" customFormat="false" ht="18" hidden="false" customHeight="true" outlineLevel="0" collapsed="false">
      <c r="A23" s="28" t="s">
        <v>113</v>
      </c>
      <c r="B23" s="28"/>
      <c r="C23" s="28"/>
      <c r="D23" s="28"/>
      <c r="E23" s="28"/>
    </row>
    <row r="24" customFormat="false" ht="27.75" hidden="false" customHeight="true" outlineLevel="0" collapsed="false">
      <c r="A24" s="44" t="s">
        <v>114</v>
      </c>
      <c r="B24" s="44"/>
      <c r="C24" s="44"/>
      <c r="D24" s="44"/>
      <c r="E24" s="44"/>
    </row>
    <row r="25" customFormat="false" ht="18" hidden="false" customHeight="true" outlineLevel="0" collapsed="false">
      <c r="A25" s="25" t="s">
        <v>115</v>
      </c>
      <c r="B25" s="25"/>
      <c r="C25" s="25"/>
      <c r="D25" s="25"/>
      <c r="E25" s="25"/>
    </row>
    <row r="26" customFormat="false" ht="15" hidden="false" customHeight="false" outlineLevel="0" collapsed="false">
      <c r="A26" s="30" t="s">
        <v>116</v>
      </c>
      <c r="B26" s="45" t="n">
        <v>320000</v>
      </c>
      <c r="C26" s="46"/>
      <c r="D26" s="46"/>
      <c r="E26" s="46"/>
    </row>
    <row r="27" customFormat="false" ht="15" hidden="false" customHeight="false" outlineLevel="0" collapsed="false">
      <c r="A27" s="30" t="s">
        <v>117</v>
      </c>
      <c r="B27" s="45" t="n">
        <v>80000</v>
      </c>
      <c r="C27" s="46"/>
      <c r="D27" s="46"/>
      <c r="E27" s="46"/>
    </row>
    <row r="28" customFormat="false" ht="18" hidden="false" customHeight="true" outlineLevel="0" collapsed="false">
      <c r="A28" s="25" t="s">
        <v>118</v>
      </c>
      <c r="B28" s="25"/>
      <c r="C28" s="25"/>
      <c r="D28" s="25"/>
      <c r="E28" s="25"/>
    </row>
    <row r="29" customFormat="false" ht="15" hidden="false" customHeight="false" outlineLevel="0" collapsed="false">
      <c r="A29" s="30" t="s">
        <v>83</v>
      </c>
      <c r="B29" s="45" t="n">
        <v>120000</v>
      </c>
      <c r="C29" s="46"/>
      <c r="D29" s="46"/>
      <c r="E29" s="46"/>
    </row>
    <row r="30" customFormat="false" ht="15" hidden="false" customHeight="false" outlineLevel="0" collapsed="false">
      <c r="A30" s="30" t="s">
        <v>119</v>
      </c>
      <c r="B30" s="45" t="n">
        <v>280000</v>
      </c>
      <c r="C30" s="46"/>
      <c r="D30" s="46"/>
      <c r="E30" s="46"/>
    </row>
    <row r="32" customFormat="false" ht="18" hidden="false" customHeight="true" outlineLevel="0" collapsed="false">
      <c r="A32" s="47" t="s">
        <v>120</v>
      </c>
      <c r="B32" s="47"/>
      <c r="C32" s="47"/>
      <c r="D32" s="47"/>
      <c r="E32" s="47"/>
    </row>
    <row r="33" customFormat="false" ht="15" hidden="false" customHeight="false" outlineLevel="0" collapsed="false">
      <c r="A33" s="30" t="s">
        <v>121</v>
      </c>
      <c r="B33" s="48" t="n">
        <f aca="false">B26+B27</f>
        <v>400000</v>
      </c>
    </row>
    <row r="34" customFormat="false" ht="15" hidden="false" customHeight="false" outlineLevel="0" collapsed="false">
      <c r="A34" s="33" t="s">
        <v>122</v>
      </c>
      <c r="B34" s="49" t="n">
        <f aca="false">B29+B30</f>
        <v>400000</v>
      </c>
    </row>
    <row r="35" customFormat="false" ht="15" hidden="false" customHeight="false" outlineLevel="0" collapsed="false">
      <c r="A35" s="50" t="s">
        <v>123</v>
      </c>
      <c r="B35" s="51" t="n">
        <f aca="false">(B26+B27)-(B29+B30)</f>
        <v>0</v>
      </c>
      <c r="C35" s="52" t="str">
        <f aca="false">IF((B26+B27)=(B29+B30),"Ausgeglichen","UNAUSGEGLICHEN – bitte prüfen!")</f>
        <v>Ausgeglichen</v>
      </c>
    </row>
    <row r="36" customFormat="false" ht="15" hidden="false" customHeight="false" outlineLevel="0" collapsed="false">
      <c r="A36" s="53" t="s">
        <v>85</v>
      </c>
      <c r="B36" s="54" t="n">
        <f aca="false">B29/(B29+B30)</f>
        <v>0.3</v>
      </c>
      <c r="C36" s="55" t="s">
        <v>124</v>
      </c>
    </row>
    <row r="37" customFormat="false" ht="15" hidden="false" customHeight="false" outlineLevel="0" collapsed="false">
      <c r="A37" s="30" t="s">
        <v>83</v>
      </c>
      <c r="B37" s="48" t="n">
        <f aca="false">B29</f>
        <v>120000</v>
      </c>
    </row>
    <row r="38" customFormat="false" ht="15" hidden="false" customHeight="false" outlineLevel="0" collapsed="false">
      <c r="A38" s="33" t="s">
        <v>125</v>
      </c>
      <c r="B38" s="49" t="n">
        <f aca="false">B29+B30</f>
        <v>400000</v>
      </c>
    </row>
    <row r="41" customFormat="false" ht="18" hidden="false" customHeight="true" outlineLevel="0" collapsed="false">
      <c r="A41" s="28" t="s">
        <v>126</v>
      </c>
      <c r="B41" s="28"/>
      <c r="C41" s="28"/>
      <c r="D41" s="28"/>
      <c r="E41" s="28"/>
    </row>
    <row r="42" customFormat="false" ht="15" hidden="false" customHeight="false" outlineLevel="0" collapsed="false">
      <c r="A42" s="29" t="s">
        <v>127</v>
      </c>
      <c r="B42" s="29" t="s">
        <v>128</v>
      </c>
      <c r="C42" s="29" t="s">
        <v>129</v>
      </c>
    </row>
    <row r="43" customFormat="false" ht="21.75" hidden="false" customHeight="true" outlineLevel="0" collapsed="false">
      <c r="A43" s="56" t="s">
        <v>130</v>
      </c>
      <c r="B43" s="57" t="s">
        <v>131</v>
      </c>
      <c r="C43" s="58" t="s">
        <v>132</v>
      </c>
    </row>
    <row r="44" customFormat="false" ht="21.75" hidden="false" customHeight="true" outlineLevel="0" collapsed="false">
      <c r="A44" s="59" t="s">
        <v>133</v>
      </c>
      <c r="B44" s="60" t="s">
        <v>134</v>
      </c>
      <c r="C44" s="58" t="s">
        <v>132</v>
      </c>
    </row>
    <row r="45" customFormat="false" ht="21.75" hidden="false" customHeight="true" outlineLevel="0" collapsed="false">
      <c r="A45" s="56" t="s">
        <v>135</v>
      </c>
      <c r="B45" s="57" t="s">
        <v>136</v>
      </c>
      <c r="C45" s="58" t="s">
        <v>132</v>
      </c>
    </row>
    <row r="46" customFormat="false" ht="21.75" hidden="false" customHeight="true" outlineLevel="0" collapsed="false">
      <c r="A46" s="59" t="s">
        <v>137</v>
      </c>
      <c r="B46" s="60" t="s">
        <v>138</v>
      </c>
      <c r="C46" s="61" t="s">
        <v>139</v>
      </c>
    </row>
    <row r="47" customFormat="false" ht="21.75" hidden="false" customHeight="true" outlineLevel="0" collapsed="false">
      <c r="A47" s="56" t="s">
        <v>140</v>
      </c>
      <c r="B47" s="57" t="s">
        <v>141</v>
      </c>
      <c r="C47" s="58" t="s">
        <v>132</v>
      </c>
    </row>
    <row r="48" customFormat="false" ht="21.75" hidden="false" customHeight="true" outlineLevel="0" collapsed="false">
      <c r="A48" s="59" t="s">
        <v>142</v>
      </c>
      <c r="B48" s="60" t="s">
        <v>143</v>
      </c>
      <c r="C48" s="61" t="s">
        <v>139</v>
      </c>
    </row>
    <row r="49" customFormat="false" ht="21.75" hidden="false" customHeight="true" outlineLevel="0" collapsed="false">
      <c r="A49" s="56" t="s">
        <v>144</v>
      </c>
      <c r="B49" s="57" t="s">
        <v>145</v>
      </c>
      <c r="C49" s="61" t="s">
        <v>139</v>
      </c>
    </row>
    <row r="51" customFormat="false" ht="15" hidden="false" customHeight="false" outlineLevel="0" collapsed="false">
      <c r="A51" s="23" t="s">
        <v>146</v>
      </c>
      <c r="B51" s="23"/>
      <c r="C51" s="23"/>
      <c r="D51" s="23"/>
      <c r="E51" s="23"/>
    </row>
  </sheetData>
  <mergeCells count="10">
    <mergeCell ref="A1:E1"/>
    <mergeCell ref="A2:E2"/>
    <mergeCell ref="A3:E3"/>
    <mergeCell ref="A23:E23"/>
    <mergeCell ref="A24:E24"/>
    <mergeCell ref="A25:E25"/>
    <mergeCell ref="A28:E28"/>
    <mergeCell ref="A32:E32"/>
    <mergeCell ref="A41:E41"/>
    <mergeCell ref="A51:E5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D32"/>
    <pageSetUpPr fitToPage="false"/>
  </sheetPr>
  <dimension ref="A1: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40"/>
    <col collapsed="false" customWidth="true" hidden="false" outlineLevel="0" max="3" min="3" style="0" width="30"/>
    <col collapsed="false" customWidth="true" hidden="false" outlineLevel="0" max="5" min="4" style="0" width="18"/>
  </cols>
  <sheetData>
    <row r="1" customFormat="false" ht="27.75" hidden="false" customHeight="true" outlineLevel="0" collapsed="false">
      <c r="A1" s="24" t="s">
        <v>147</v>
      </c>
      <c r="B1" s="24"/>
      <c r="C1" s="24"/>
      <c r="D1" s="24"/>
      <c r="E1" s="24"/>
    </row>
    <row r="2" customFormat="false" ht="15" hidden="false" customHeight="false" outlineLevel="0" collapsed="false">
      <c r="A2" s="2" t="s">
        <v>148</v>
      </c>
      <c r="B2" s="2"/>
      <c r="C2" s="2"/>
      <c r="D2" s="2"/>
      <c r="E2" s="2"/>
    </row>
    <row r="4" customFormat="false" ht="18" hidden="false" customHeight="true" outlineLevel="0" collapsed="false">
      <c r="A4" s="28" t="s">
        <v>149</v>
      </c>
      <c r="B4" s="28"/>
      <c r="C4" s="28"/>
      <c r="D4" s="28"/>
      <c r="E4" s="28"/>
    </row>
    <row r="5" customFormat="false" ht="15" hidden="false" customHeight="false" outlineLevel="0" collapsed="false">
      <c r="A5" s="29" t="s">
        <v>150</v>
      </c>
      <c r="B5" s="29" t="s">
        <v>151</v>
      </c>
      <c r="C5" s="29" t="s">
        <v>152</v>
      </c>
      <c r="D5" s="29" t="s">
        <v>153</v>
      </c>
      <c r="E5" s="29" t="s">
        <v>154</v>
      </c>
    </row>
    <row r="6" customFormat="false" ht="21.75" hidden="false" customHeight="true" outlineLevel="0" collapsed="false">
      <c r="A6" s="62" t="s">
        <v>155</v>
      </c>
      <c r="B6" s="56" t="s">
        <v>156</v>
      </c>
      <c r="C6" s="57" t="s">
        <v>157</v>
      </c>
      <c r="D6" s="63" t="s">
        <v>158</v>
      </c>
      <c r="E6" s="63" t="s">
        <v>159</v>
      </c>
    </row>
    <row r="7" customFormat="false" ht="21.75" hidden="false" customHeight="true" outlineLevel="0" collapsed="false">
      <c r="A7" s="62" t="s">
        <v>155</v>
      </c>
      <c r="B7" s="59" t="s">
        <v>160</v>
      </c>
      <c r="C7" s="60" t="s">
        <v>161</v>
      </c>
      <c r="D7" s="64" t="s">
        <v>162</v>
      </c>
      <c r="E7" s="64" t="s">
        <v>159</v>
      </c>
    </row>
    <row r="8" customFormat="false" ht="21.75" hidden="false" customHeight="true" outlineLevel="0" collapsed="false">
      <c r="A8" s="62" t="s">
        <v>155</v>
      </c>
      <c r="B8" s="56" t="s">
        <v>163</v>
      </c>
      <c r="C8" s="57" t="s">
        <v>164</v>
      </c>
      <c r="D8" s="63" t="s">
        <v>165</v>
      </c>
      <c r="E8" s="63" t="s">
        <v>159</v>
      </c>
    </row>
    <row r="9" customFormat="false" ht="21.75" hidden="false" customHeight="true" outlineLevel="0" collapsed="false">
      <c r="A9" s="65" t="s">
        <v>166</v>
      </c>
      <c r="B9" s="59" t="s">
        <v>167</v>
      </c>
      <c r="C9" s="60" t="s">
        <v>168</v>
      </c>
      <c r="D9" s="64" t="s">
        <v>169</v>
      </c>
      <c r="E9" s="64" t="s">
        <v>159</v>
      </c>
    </row>
    <row r="10" customFormat="false" ht="21.75" hidden="false" customHeight="true" outlineLevel="0" collapsed="false">
      <c r="A10" s="65" t="s">
        <v>166</v>
      </c>
      <c r="B10" s="56" t="s">
        <v>170</v>
      </c>
      <c r="C10" s="57" t="s">
        <v>171</v>
      </c>
      <c r="D10" s="63" t="s">
        <v>165</v>
      </c>
      <c r="E10" s="63" t="s">
        <v>159</v>
      </c>
    </row>
    <row r="11" customFormat="false" ht="21.75" hidden="false" customHeight="true" outlineLevel="0" collapsed="false">
      <c r="A11" s="65" t="s">
        <v>166</v>
      </c>
      <c r="B11" s="59" t="s">
        <v>172</v>
      </c>
      <c r="C11" s="60" t="s">
        <v>173</v>
      </c>
      <c r="D11" s="64" t="s">
        <v>158</v>
      </c>
      <c r="E11" s="64" t="s">
        <v>159</v>
      </c>
    </row>
    <row r="12" customFormat="false" ht="21.75" hidden="false" customHeight="true" outlineLevel="0" collapsed="false">
      <c r="A12" s="66" t="s">
        <v>174</v>
      </c>
      <c r="B12" s="56" t="s">
        <v>175</v>
      </c>
      <c r="C12" s="57" t="s">
        <v>176</v>
      </c>
      <c r="D12" s="63" t="s">
        <v>177</v>
      </c>
      <c r="E12" s="63" t="s">
        <v>159</v>
      </c>
    </row>
    <row r="13" customFormat="false" ht="21.75" hidden="false" customHeight="true" outlineLevel="0" collapsed="false">
      <c r="A13" s="66" t="s">
        <v>174</v>
      </c>
      <c r="B13" s="59" t="s">
        <v>178</v>
      </c>
      <c r="C13" s="60" t="s">
        <v>179</v>
      </c>
      <c r="D13" s="64" t="s">
        <v>177</v>
      </c>
      <c r="E13" s="64" t="s">
        <v>159</v>
      </c>
    </row>
    <row r="14" customFormat="false" ht="21.75" hidden="false" customHeight="true" outlineLevel="0" collapsed="false">
      <c r="A14" s="66" t="s">
        <v>174</v>
      </c>
      <c r="B14" s="56" t="s">
        <v>180</v>
      </c>
      <c r="C14" s="57" t="s">
        <v>181</v>
      </c>
      <c r="D14" s="63" t="s">
        <v>177</v>
      </c>
      <c r="E14" s="63" t="s">
        <v>159</v>
      </c>
    </row>
    <row r="15" customFormat="false" ht="21.75" hidden="false" customHeight="true" outlineLevel="0" collapsed="false">
      <c r="A15" s="66" t="s">
        <v>174</v>
      </c>
      <c r="B15" s="59" t="s">
        <v>182</v>
      </c>
      <c r="C15" s="60" t="s">
        <v>183</v>
      </c>
      <c r="D15" s="64" t="s">
        <v>184</v>
      </c>
      <c r="E15" s="64" t="s">
        <v>159</v>
      </c>
    </row>
    <row r="16" customFormat="false" ht="21.75" hidden="false" customHeight="true" outlineLevel="0" collapsed="false">
      <c r="A16" s="66" t="s">
        <v>174</v>
      </c>
      <c r="B16" s="56" t="s">
        <v>185</v>
      </c>
      <c r="C16" s="57" t="s">
        <v>186</v>
      </c>
      <c r="D16" s="63" t="s">
        <v>187</v>
      </c>
      <c r="E16" s="63" t="s">
        <v>159</v>
      </c>
    </row>
    <row r="19" customFormat="false" ht="18" hidden="false" customHeight="true" outlineLevel="0" collapsed="false">
      <c r="A19" s="28" t="s">
        <v>188</v>
      </c>
      <c r="B19" s="28"/>
      <c r="C19" s="28"/>
      <c r="D19" s="28"/>
      <c r="E19" s="28"/>
    </row>
    <row r="20" customFormat="false" ht="15" hidden="false" customHeight="false" outlineLevel="0" collapsed="false">
      <c r="A20" s="29" t="s">
        <v>189</v>
      </c>
      <c r="B20" s="29" t="s">
        <v>190</v>
      </c>
      <c r="C20" s="29" t="s">
        <v>191</v>
      </c>
      <c r="D20" s="29" t="s">
        <v>192</v>
      </c>
      <c r="E20" s="29" t="s">
        <v>193</v>
      </c>
    </row>
    <row r="21" customFormat="false" ht="21.75" hidden="false" customHeight="true" outlineLevel="0" collapsed="false">
      <c r="A21" s="63" t="s">
        <v>155</v>
      </c>
      <c r="B21" s="56" t="s">
        <v>194</v>
      </c>
      <c r="C21" s="57" t="s">
        <v>195</v>
      </c>
      <c r="D21" s="63" t="s">
        <v>196</v>
      </c>
      <c r="E21" s="63"/>
    </row>
    <row r="22" customFormat="false" ht="21.75" hidden="false" customHeight="true" outlineLevel="0" collapsed="false">
      <c r="A22" s="64" t="s">
        <v>166</v>
      </c>
      <c r="B22" s="59" t="s">
        <v>197</v>
      </c>
      <c r="C22" s="60" t="s">
        <v>198</v>
      </c>
      <c r="D22" s="64" t="s">
        <v>196</v>
      </c>
      <c r="E22" s="64"/>
    </row>
    <row r="23" customFormat="false" ht="21.75" hidden="false" customHeight="true" outlineLevel="0" collapsed="false">
      <c r="A23" s="63" t="s">
        <v>174</v>
      </c>
      <c r="B23" s="56" t="s">
        <v>199</v>
      </c>
      <c r="C23" s="57" t="s">
        <v>200</v>
      </c>
      <c r="D23" s="63" t="s">
        <v>196</v>
      </c>
      <c r="E23" s="63"/>
    </row>
    <row r="24" customFormat="false" ht="21.75" hidden="false" customHeight="true" outlineLevel="0" collapsed="false">
      <c r="A24" s="64" t="s">
        <v>201</v>
      </c>
      <c r="B24" s="59" t="s">
        <v>202</v>
      </c>
      <c r="C24" s="60" t="s">
        <v>203</v>
      </c>
      <c r="D24" s="64" t="s">
        <v>196</v>
      </c>
      <c r="E24" s="64"/>
    </row>
    <row r="25" customFormat="false" ht="21.75" hidden="false" customHeight="true" outlineLevel="0" collapsed="false">
      <c r="A25" s="63" t="s">
        <v>204</v>
      </c>
      <c r="B25" s="56" t="s">
        <v>205</v>
      </c>
      <c r="C25" s="57" t="s">
        <v>206</v>
      </c>
      <c r="D25" s="63" t="s">
        <v>207</v>
      </c>
      <c r="E25" s="63"/>
    </row>
    <row r="26" customFormat="false" ht="21.75" hidden="false" customHeight="true" outlineLevel="0" collapsed="false">
      <c r="A26" s="64" t="s">
        <v>208</v>
      </c>
      <c r="B26" s="59" t="s">
        <v>209</v>
      </c>
      <c r="C26" s="60" t="s">
        <v>210</v>
      </c>
      <c r="D26" s="64" t="s">
        <v>196</v>
      </c>
      <c r="E26" s="64"/>
    </row>
    <row r="27" customFormat="false" ht="21.75" hidden="false" customHeight="true" outlineLevel="0" collapsed="false">
      <c r="A27" s="63" t="s">
        <v>211</v>
      </c>
      <c r="B27" s="56" t="s">
        <v>212</v>
      </c>
      <c r="C27" s="57" t="s">
        <v>213</v>
      </c>
      <c r="D27" s="63" t="s">
        <v>196</v>
      </c>
      <c r="E27" s="63"/>
    </row>
    <row r="28" customFormat="false" ht="21.75" hidden="false" customHeight="true" outlineLevel="0" collapsed="false">
      <c r="A28" s="64" t="s">
        <v>214</v>
      </c>
      <c r="B28" s="59" t="s">
        <v>215</v>
      </c>
      <c r="C28" s="60" t="s">
        <v>216</v>
      </c>
      <c r="D28" s="64" t="s">
        <v>217</v>
      </c>
      <c r="E28" s="64"/>
    </row>
    <row r="31" customFormat="false" ht="18" hidden="false" customHeight="true" outlineLevel="0" collapsed="false">
      <c r="A31" s="28" t="s">
        <v>218</v>
      </c>
      <c r="B31" s="28"/>
      <c r="C31" s="28"/>
      <c r="D31" s="28"/>
      <c r="E31" s="28"/>
    </row>
    <row r="32" customFormat="false" ht="18" hidden="false" customHeight="true" outlineLevel="0" collapsed="false">
      <c r="A32" s="67" t="s">
        <v>219</v>
      </c>
      <c r="B32" s="68" t="s">
        <v>220</v>
      </c>
      <c r="C32" s="68"/>
      <c r="D32" s="68"/>
      <c r="E32" s="68"/>
    </row>
    <row r="33" customFormat="false" ht="18" hidden="false" customHeight="true" outlineLevel="0" collapsed="false">
      <c r="A33" s="69" t="s">
        <v>221</v>
      </c>
      <c r="B33" s="70" t="s">
        <v>222</v>
      </c>
      <c r="C33" s="70"/>
      <c r="D33" s="70"/>
      <c r="E33" s="70"/>
    </row>
    <row r="34" customFormat="false" ht="18" hidden="false" customHeight="true" outlineLevel="0" collapsed="false">
      <c r="A34" s="71" t="s">
        <v>223</v>
      </c>
      <c r="B34" s="72" t="s">
        <v>224</v>
      </c>
      <c r="C34" s="72"/>
      <c r="D34" s="72"/>
      <c r="E34" s="72"/>
    </row>
    <row r="35" customFormat="false" ht="18" hidden="false" customHeight="true" outlineLevel="0" collapsed="false">
      <c r="A35" s="69" t="s">
        <v>225</v>
      </c>
      <c r="B35" s="70" t="s">
        <v>226</v>
      </c>
      <c r="C35" s="70"/>
      <c r="D35" s="70"/>
      <c r="E35" s="70"/>
    </row>
    <row r="36" customFormat="false" ht="18" hidden="false" customHeight="true" outlineLevel="0" collapsed="false">
      <c r="A36" s="71" t="s">
        <v>227</v>
      </c>
      <c r="B36" s="72" t="s">
        <v>228</v>
      </c>
      <c r="C36" s="72"/>
      <c r="D36" s="72"/>
      <c r="E36" s="72"/>
    </row>
    <row r="38" customFormat="false" ht="15" hidden="false" customHeight="false" outlineLevel="0" collapsed="false">
      <c r="A38" s="23" t="s">
        <v>229</v>
      </c>
      <c r="B38" s="23"/>
      <c r="C38" s="23"/>
      <c r="D38" s="23"/>
      <c r="E38" s="23"/>
    </row>
  </sheetData>
  <mergeCells count="11">
    <mergeCell ref="A1:E1"/>
    <mergeCell ref="A2:E2"/>
    <mergeCell ref="A4:E4"/>
    <mergeCell ref="A19:E19"/>
    <mergeCell ref="A31:E31"/>
    <mergeCell ref="B32:E32"/>
    <mergeCell ref="B33:E33"/>
    <mergeCell ref="B34:E34"/>
    <mergeCell ref="B35:E35"/>
    <mergeCell ref="B36:E36"/>
    <mergeCell ref="A38:E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2026-04-16T08:15:45Z</dcterms:created>
  <dc:creator>openpyxl</dc:creator>
  <dc:description/>
  <dc:language>en-US</dc:language>
  <cp:lastModifiedBy/>
  <dcterms:modified xsi:type="dcterms:W3CDTF">2026-04-16T08:15:46Z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