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eferschein Vorlage" sheetId="1" state="visible" r:id="rId2"/>
    <sheet name="DSO &amp; Liquiditäts-Rechner" sheetId="2" state="visible" r:id="rId3"/>
    <sheet name="Checkliste &amp; Regel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<sst xmlns="http://schemas.openxmlformats.org/spreadsheetml/2006/main" count="191" uniqueCount="168">
  <si>
    <t xml:space="preserve">LIEFERSCHEIN</t>
  </si>
  <si>
    <t xml:space="preserve">Warenausgangsdokumentation | Gefahrenübergang &amp; Forderungsmanagement</t>
  </si>
  <si>
    <t xml:space="preserve">ABSENDER</t>
  </si>
  <si>
    <t xml:space="preserve">DOKUMENTINFORMATION</t>
  </si>
  <si>
    <t xml:space="preserve">Firmenname:</t>
  </si>
  <si>
    <t xml:space="preserve">Mustermann GmbH</t>
  </si>
  <si>
    <t xml:space="preserve">Lieferschein-Nr.:</t>
  </si>
  <si>
    <t xml:space="preserve">LS-2024-00001</t>
  </si>
  <si>
    <t xml:space="preserve">Rechtsform:</t>
  </si>
  <si>
    <t xml:space="preserve">GmbH</t>
  </si>
  <si>
    <t xml:space="preserve">Datum:</t>
  </si>
  <si>
    <t xml:space="preserve">Straße:</t>
  </si>
  <si>
    <t xml:space="preserve">Musterstraße 1</t>
  </si>
  <si>
    <t xml:space="preserve">Liefer-Datum:</t>
  </si>
  <si>
    <t xml:space="preserve">PLZ / Ort:</t>
  </si>
  <si>
    <t xml:space="preserve">12345 Musterstadt</t>
  </si>
  <si>
    <t xml:space="preserve">Kunden-Nr.:</t>
  </si>
  <si>
    <t xml:space="preserve">KD-67890</t>
  </si>
  <si>
    <t xml:space="preserve">Handelsregister:</t>
  </si>
  <si>
    <t xml:space="preserve">HRB 12345, AG Musterstadt</t>
  </si>
  <si>
    <t xml:space="preserve">Bestell-Nr.:</t>
  </si>
  <si>
    <t xml:space="preserve">REF-2024-123</t>
  </si>
  <si>
    <t xml:space="preserve">Sachbearbeiter:</t>
  </si>
  <si>
    <t xml:space="preserve">Max Mustermann</t>
  </si>
  <si>
    <t xml:space="preserve">Auftrags-Nr.:</t>
  </si>
  <si>
    <t xml:space="preserve">AU-2024-456</t>
  </si>
  <si>
    <t xml:space="preserve">Telefon:</t>
  </si>
  <si>
    <t xml:space="preserve">+49 (0)123 456789</t>
  </si>
  <si>
    <t xml:space="preserve">Lieferart:</t>
  </si>
  <si>
    <t xml:space="preserve">DHL / Spedition</t>
  </si>
  <si>
    <t xml:space="preserve">E-Mail:</t>
  </si>
  <si>
    <t xml:space="preserve">kontakt@mustermann.de</t>
  </si>
  <si>
    <t xml:space="preserve">Tracking-Nr.:</t>
  </si>
  <si>
    <t xml:space="preserve">LIEFERANSCHRIFT (EMPFÄNGER)</t>
  </si>
  <si>
    <t xml:space="preserve">Kunde GmbH</t>
  </si>
  <si>
    <t xml:space="preserve">Abteilung:</t>
  </si>
  <si>
    <t xml:space="preserve">Wareneingang</t>
  </si>
  <si>
    <t xml:space="preserve">Kundenstraße 99</t>
  </si>
  <si>
    <t xml:space="preserve">98765 Kundenstadt</t>
  </si>
  <si>
    <t xml:space="preserve">Ansprechpart.:</t>
  </si>
  <si>
    <t xml:space="preserve">Erika Musterfrau</t>
  </si>
  <si>
    <t xml:space="preserve">⚠  Hinweis: Die Lieferanschrift kann von der Rechnungsanschrift abweichen. Stets separat prüfen.</t>
  </si>
  <si>
    <t xml:space="preserve">WARENVERZEICHNIS (LIEFERPOSITIONEN)</t>
  </si>
  <si>
    <t xml:space="preserve">Pos.</t>
  </si>
  <si>
    <t xml:space="preserve">Artikel-Nr.</t>
  </si>
  <si>
    <t xml:space="preserve">Bezeichnung / Beschreibung</t>
  </si>
  <si>
    <t xml:space="preserve">Menge</t>
  </si>
  <si>
    <t xml:space="preserve">Einheit</t>
  </si>
  <si>
    <t xml:space="preserve">Chargen-Nr.</t>
  </si>
  <si>
    <t xml:space="preserve">Bemerkung</t>
  </si>
  <si>
    <t xml:space="preserve">Gesamtanzahl Positionen:</t>
  </si>
  <si>
    <t xml:space="preserve">✔  Regelkonform: Preise sind NICHT Bestandteil des Lieferscheins (reiner Mengenbeleg – keine Wertangaben).</t>
  </si>
  <si>
    <t xml:space="preserve">QUITTIERUNG &amp; EIGENTUMSVORBEHALT</t>
  </si>
  <si>
    <t xml:space="preserve">Eigentumsvorbehalt: Die Ware bleibt bis zur vollständigen Bezahlung Eigentum der Mustermann GmbH gemäß § 449 BGB.</t>
  </si>
  <si>
    <t xml:space="preserve">Quittierung durch den Warenempfänger:</t>
  </si>
  <si>
    <t xml:space="preserve">___________________________
Ort, Datum</t>
  </si>
  <si>
    <t xml:space="preserve">___________________________
Uhrzeit</t>
  </si>
  <si>
    <t xml:space="preserve">___________________________
Unterschrift (leserlich)</t>
  </si>
  <si>
    <t xml:space="preserve">BANKVERBINDUNG &amp; RECHTLICHE ANGABEN</t>
  </si>
  <si>
    <t xml:space="preserve">IBAN: DE00 1234 5678 9012 3456 78  |  BIC: MUSTDEFF  |  Bank: Musterbank AG  |  Steuernummer: 123/456/78901  |  USt-IdNr.: DE123456789  |  Handelsregister: HRB 12345, AG Musterstadt</t>
  </si>
  <si>
    <t xml:space="preserve">DSO &amp; LIQUIDITÄTS-RECHNER</t>
  </si>
  <si>
    <t xml:space="preserve">Controlling-Instrument: Kosten von Prozessverzögerungen im Order-to-Cash-Zyklus</t>
  </si>
  <si>
    <t xml:space="preserve">A  |  DAYS SALES OUTSTANDING (DSO) RECHNER</t>
  </si>
  <si>
    <t xml:space="preserve">DSO = (Forderungsbestand / Umsatzerlöse) × 365</t>
  </si>
  <si>
    <t xml:space="preserve">Forderungsbestand (offene Rechnungen, €)</t>
  </si>
  <si>
    <t xml:space="preserve">← Eingabe (blau = anpassbar)</t>
  </si>
  <si>
    <t xml:space="preserve">Jahresumsatzerlöse (€)</t>
  </si>
  <si>
    <t xml:space="preserve">Berechneter DSO-Wert (Tage)</t>
  </si>
  <si>
    <t xml:space="preserve">Branchen-Benchmark: &lt;30 Tage = exzellent | 30–45 = gut | &gt;60 = kritisch</t>
  </si>
  <si>
    <t xml:space="preserve">Erläuterung der DSO-Komponenten</t>
  </si>
  <si>
    <t xml:space="preserve">Forderungsbestand</t>
  </si>
  <si>
    <t xml:space="preserve">Summe aller offenen Rechnungen zum Stichtag (in €)</t>
  </si>
  <si>
    <t xml:space="preserve">Umsatzerlöse</t>
  </si>
  <si>
    <t xml:space="preserve">Gesamtumsatz der betrachteten Periode (üblicherweise 12 Monate)</t>
  </si>
  <si>
    <t xml:space="preserve">Faktor 365</t>
  </si>
  <si>
    <t xml:space="preserve">Normierung auf Kalendertage zur Vergleichbarkeit der Kennzahl</t>
  </si>
  <si>
    <t xml:space="preserve">DSO-Ergebnis</t>
  </si>
  <si>
    <t xml:space="preserve">Durchschnittliche Anzahl Tage bis zum Zahlungseingang nach Rechnungsstellung</t>
  </si>
  <si>
    <t xml:space="preserve">B  |  LIQUIDITÄTS-RECHNER: KOSTEN VERZÖGERTER LIEFERSCHEIN-ABRECHNUNG</t>
  </si>
  <si>
    <t xml:space="preserve">Tagesumsatz (€)</t>
  </si>
  <si>
    <t xml:space="preserve">← Eingabe anpassen</t>
  </si>
  <si>
    <t xml:space="preserve">Verzögerung: Lieferschein → Rechnung (Tage)</t>
  </si>
  <si>
    <t xml:space="preserve">Kalkulatorischer Zinssatz (% p.a.)</t>
  </si>
  <si>
    <t xml:space="preserve">Unnötig gebundenes Kapital (€)</t>
  </si>
  <si>
    <t xml:space="preserve">Tagesumsatz × Verzögerungstage</t>
  </si>
  <si>
    <t xml:space="preserve">Jährliche Opportunitätskosten (€)</t>
  </si>
  <si>
    <t xml:space="preserve">Gebundenes Kapital × Zinssatz p.a.</t>
  </si>
  <si>
    <t xml:space="preserve">Monatliche Opportunitätskosten (€)</t>
  </si>
  <si>
    <t xml:space="preserve">Jährliche Verzögerungstage (gesamt)</t>
  </si>
  <si>
    <t xml:space="preserve">Entgangener Jahresumsatz-Anteil (%)</t>
  </si>
  <si>
    <t xml:space="preserve">PRO-TIPP: Wenn Ihre Lieferscheine tagelang unbearbeitet liegen, erhöht sich Ihr Forderungsbestand künstlich → DSO steigt → Liquidität sinkt. Ziel: Rechnungsversand am selben Tag wie Lieferschein-Quittierung.</t>
  </si>
  <si>
    <t xml:space="preserve">C  |  DSO-SZENARIO-VERGLEICH (Auswirkung der Verzögerung)</t>
  </si>
  <si>
    <t xml:space="preserve">Verzögerung (Tage)</t>
  </si>
  <si>
    <t xml:space="preserve">Gebundenes Kapital (€)</t>
  </si>
  <si>
    <t xml:space="preserve">Opportunitätskosten/Jahr (€)</t>
  </si>
  <si>
    <t xml:space="preserve">DSO-Beitrag (Tage)</t>
  </si>
  <si>
    <t xml:space="preserve">LIEFERSCHEIN-CHECKLISTE &amp; 5 GOLDENE REGELN</t>
  </si>
  <si>
    <t xml:space="preserve">Qualitätssicherung | Prozessoptimierung | Debitorenmanagement</t>
  </si>
  <si>
    <t xml:space="preserve">DIE 5 GOLDENEN REGELN FÜR IHREN LIEFERSCHEIN</t>
  </si>
  <si>
    <t xml:space="preserve">Nr.</t>
  </si>
  <si>
    <t xml:space="preserve">Regel</t>
  </si>
  <si>
    <t xml:space="preserve">Erläuterung</t>
  </si>
  <si>
    <t xml:space="preserve">Risiko bei Nichtbeachtung</t>
  </si>
  <si>
    <t xml:space="preserve">1</t>
  </si>
  <si>
    <t xml:space="preserve">Klare Referenzierung</t>
  </si>
  <si>
    <t xml:space="preserve">Bestellnummer und Kundennummer zwingend angeben – ermöglicht sofortige Zuordnung beim Kunden.</t>
  </si>
  <si>
    <t xml:space="preserve">Fehlende Referenzen → Beleg landet in Klärfälle → Rechnung blockiert</t>
  </si>
  <si>
    <t xml:space="preserve">2</t>
  </si>
  <si>
    <t xml:space="preserve">Keine Preise</t>
  </si>
  <si>
    <t xml:space="preserve">Der Lieferschein ist ein Mengenbeleg, kein Wertbeleg. Preisangaben können bei Dropshipping oder internen Lieferungen schaden.</t>
  </si>
  <si>
    <t xml:space="preserve">Preise auf Lieferschein → Interne Weiterleitungsprobleme, Datenschutzrisiken</t>
  </si>
  <si>
    <t xml:space="preserve">3</t>
  </si>
  <si>
    <t xml:space="preserve">Eigentumsvorbehalt</t>
  </si>
  <si>
    <t xml:space="preserve">Sichert Ihre Rechte bis zur vollständigen Bezahlung (§ 449 BGB). Kurzformel: 'Ware bleibt bis zur vollständigen Zahlung unser Eigentum'.</t>
  </si>
  <si>
    <t xml:space="preserve">Fehlender EV → Keine Herausgabeansprüche bei Insolvenz des Kunden</t>
  </si>
  <si>
    <t xml:space="preserve">4</t>
  </si>
  <si>
    <t xml:space="preserve">Unterschriftenfeld</t>
  </si>
  <si>
    <t xml:space="preserve">Platz für Datum, Uhrzeit und leserliche Unterschrift des Empfängers. Spediteurscan als digitale Alternative.</t>
  </si>
  <si>
    <t xml:space="preserve">Fehlende Quittierung → Im Streitfall kein Nachweis des Gefahrenübergangs</t>
  </si>
  <si>
    <t xml:space="preserve">5</t>
  </si>
  <si>
    <t xml:space="preserve">Sofortige Weiterverarbeitung</t>
  </si>
  <si>
    <t xml:space="preserve">Lieferschein-Ausstellung muss direkt die Rechnungsstellung triggern. Ziel: Rechnungsversand am selben Tag wie Lieferung.</t>
  </si>
  <si>
    <t xml:space="preserve">Verzögerung → Höherer DSO → Gebundenes Working Capital → Liquiditätsbelastung</t>
  </si>
  <si>
    <t xml:space="preserve">HÄUFIGE FEHLER UND OPERATIVE PRÜFLISTE</t>
  </si>
  <si>
    <t xml:space="preserve">Erledigt?</t>
  </si>
  <si>
    <t xml:space="preserve">Prüfpunkt</t>
  </si>
  <si>
    <t xml:space="preserve">Fehlerquelle / Risiko</t>
  </si>
  <si>
    <t xml:space="preserve">☐</t>
  </si>
  <si>
    <t xml:space="preserve">Vollständige Absenderdaten vorhanden (Firmenname, Rechtsform, Adresse)?</t>
  </si>
  <si>
    <t xml:space="preserve">Fehlende Angaben → Nicht HGB-konform, erschwert Forderungsdurchsetzung</t>
  </si>
  <si>
    <t xml:space="preserve">Lieferanschrift stimmt mit Auftrag überein (≠ Rechnungsanschrift)?</t>
  </si>
  <si>
    <t xml:space="preserve">Falsche Adresse → Warenrücksendung, Verzögerung, Kundenzufriedenheit sinkt</t>
  </si>
  <si>
    <t xml:space="preserve">Fortlaufende Lieferscheinnummer vergeben?</t>
  </si>
  <si>
    <t xml:space="preserve">Lücken → GoBD-Verstoß, Prüfungsrisiko durch Steuerprüfer</t>
  </si>
  <si>
    <t xml:space="preserve">Bestellreferenz / Auftragsnummer angegeben?</t>
  </si>
  <si>
    <t xml:space="preserve">Fehlend → Beleg wandert in Klärfälle beim Kunden</t>
  </si>
  <si>
    <t xml:space="preserve">Ausstellungsdatum und Lieferdatum korrekt?</t>
  </si>
  <si>
    <t xml:space="preserve">Fehlend → Streit über Gefahrenübergang und Zahlungsziel</t>
  </si>
  <si>
    <t xml:space="preserve">Artikelnummern und genaue Mengen eingetragen?</t>
  </si>
  <si>
    <t xml:space="preserve">Ungenau → Differenzen bei Wareneingang, Reklamationen</t>
  </si>
  <si>
    <t xml:space="preserve">KEINE Preise auf dem Lieferschein?</t>
  </si>
  <si>
    <t xml:space="preserve">Preise vorhanden → Probleme bei Dropshipping, interne Weiterleitungen</t>
  </si>
  <si>
    <t xml:space="preserve">Eigentumsvorbehalt-Text enthalten (§ 449 BGB)?</t>
  </si>
  <si>
    <t xml:space="preserve">Fehlend → Kein Herausgabeanspruch im Insolvenzfall</t>
  </si>
  <si>
    <t xml:space="preserve">Unterschriftenfeld mit Datum, Uhrzeit, Name vorgesehen?</t>
  </si>
  <si>
    <t xml:space="preserve">Fehlt → Kein Nachweis des Gefahrenübergangs im Streitfall</t>
  </si>
  <si>
    <t xml:space="preserve">Quittierung unleserlich oder ohne Datum?</t>
  </si>
  <si>
    <t xml:space="preserve">Unleserlich → Wertlos als Beweis; Auslieferer schulen!</t>
  </si>
  <si>
    <t xml:space="preserve">Rechnungsstellung am selben Tag wie Lieferung veranlasst?</t>
  </si>
  <si>
    <t xml:space="preserve">Verzögerung → DSO steigt, Working Capital gebunden</t>
  </si>
  <si>
    <t xml:space="preserve">Layout stimmt mit Rechnungsvorlage überein (visuelle Konsistenz)?</t>
  </si>
  <si>
    <t xml:space="preserve">Inkonsistent → Langsamere Prüfung beim Kunden, unprofessioneller Eindruck</t>
  </si>
  <si>
    <t xml:space="preserve">Bankverbindung und Handelsregisterdaten in Fußzeile?</t>
  </si>
  <si>
    <t xml:space="preserve">Fehlend → Kein vollständiger kaufmännischer Beleg</t>
  </si>
  <si>
    <t xml:space="preserve">ORDER-TO-CASH PROZESS: DER LIEFERSCHEIN ALS BINDEGLIED</t>
  </si>
  <si>
    <t xml:space="preserve">Schritt</t>
  </si>
  <si>
    <t xml:space="preserve">Phase</t>
  </si>
  <si>
    <t xml:space="preserve">Controlling-Aktion</t>
  </si>
  <si>
    <t xml:space="preserve">Status</t>
  </si>
  <si>
    <t xml:space="preserve">Auftrag</t>
  </si>
  <si>
    <t xml:space="preserve">Kundenbestellung eingeht → Auftrags-Nr. vergeben</t>
  </si>
  <si>
    <t xml:space="preserve">Lieferschein</t>
  </si>
  <si>
    <t xml:space="preserve">Gefahrenübergang &amp; Bestandsminderung → Quittierung → DSO-Uhr startet</t>
  </si>
  <si>
    <t xml:space="preserve">Rechnung</t>
  </si>
  <si>
    <t xml:space="preserve">Forderungsaufbau → SOFORT nach Lieferschein versenden</t>
  </si>
  <si>
    <t xml:space="preserve">Zahlungseingang</t>
  </si>
  <si>
    <t xml:space="preserve">Cashflow realisiert → DSO-Uhr stoppt → Working Capital frei</t>
  </si>
  <si>
    <t xml:space="preserve">CONTROLLING-FOKUS: Jeder Fehler im Lieferschein verzögert die Rechnungsstellung und bindet unnötig Working Capital. Der Lieferschein ist der Startschuss Ihres Forderungsmanagements.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</si>
</sst>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"/>
    <numFmt numFmtId="166" formatCode="#,##0"/>
    <numFmt numFmtId="167" formatCode="0.0&quot; Tage&quot;"/>
    <numFmt numFmtId="168" formatCode="0.0%"/>
    <numFmt numFmtId="169" formatCode="#,##0.00&quot; €&quot;"/>
    <numFmt numFmtId="170" formatCode="#,##0&quot; Tage&quot;"/>
    <numFmt numFmtId="171" formatCode="0.00\%"/>
    <numFmt numFmtId="172" formatCode="#,##0.00"/>
    <numFmt numFmtId="173" formatCode="0&quot; Tage&quot;"/>
  </numFmts>
  <fonts count="3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E67E22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1ABC9C"/>
      <name val="Arial"/>
      <family val="0"/>
      <charset val="1"/>
    </font>
    <font>
      <b val="true"/>
      <sz val="9"/>
      <color rgb="FF8B0000"/>
      <name val="Arial"/>
      <family val="0"/>
      <charset val="1"/>
    </font>
    <font>
      <sz val="9"/>
      <name val="Arial"/>
      <family val="0"/>
      <charset val="1"/>
    </font>
    <font>
      <sz val="8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2E5FA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1F3864"/>
      <name val="Arial"/>
      <family val="0"/>
      <charset val="1"/>
    </font>
    <font>
      <b val="true"/>
      <sz val="9"/>
      <color rgb="FF1F3864"/>
      <name val="Arial"/>
      <family val="0"/>
      <charset val="1"/>
    </font>
    <font>
      <i val="true"/>
      <sz val="9"/>
      <color rgb="FF8B4513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1ABC9C"/>
      <name val="Arial"/>
      <family val="0"/>
      <charset val="1"/>
    </font>
    <font>
      <i val="true"/>
      <sz val="8"/>
      <color rgb="FFC0392B"/>
      <name val="Arial"/>
      <family val="0"/>
      <charset val="1"/>
    </font>
    <font>
      <sz val="14"/>
      <color rgb="FF1ABC9C"/>
      <name val="Arial"/>
      <family val="0"/>
      <charset val="1"/>
    </font>
    <font>
      <b val="true"/>
      <sz val="18"/>
      <color rgb="FF1ABC9C"/>
      <name val="Arial"/>
      <family val="0"/>
      <charset val="1"/>
    </font>
    <font>
      <b val="true"/>
      <sz val="10"/>
      <color rgb="FF1ABC9C"/>
      <name val="Arial"/>
      <family val="0"/>
      <charset val="1"/>
    </font>
    <font>
      <b val="true"/>
      <sz val="18"/>
      <color rgb="FF2E5FA3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b val="true"/>
      <sz val="18"/>
      <color rgb="FFE67E22"/>
      <name val="Arial"/>
      <family val="0"/>
      <charset val="1"/>
    </font>
    <font>
      <b val="true"/>
      <sz val="10"/>
      <color rgb="FFE67E22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3366FF"/>
      </patternFill>
    </fill>
    <fill>
      <patternFill patternType="solid">
        <fgColor rgb="FFD6E4F0"/>
        <bgColor rgb="FFE8F8F5"/>
      </patternFill>
    </fill>
    <fill>
      <patternFill patternType="solid">
        <fgColor rgb="FFF5F5F5"/>
        <bgColor rgb="FFE8F8F5"/>
      </patternFill>
    </fill>
    <fill>
      <patternFill patternType="solid">
        <fgColor rgb="FFFFF3CD"/>
        <bgColor rgb="FFFDECEA"/>
      </patternFill>
    </fill>
    <fill>
      <patternFill patternType="solid">
        <fgColor rgb="FFFFFFFF"/>
        <bgColor rgb="FFF5F5F5"/>
      </patternFill>
    </fill>
    <fill>
      <patternFill patternType="solid">
        <fgColor rgb="FFE8F8F5"/>
        <bgColor rgb="FFF5F5F5"/>
      </patternFill>
    </fill>
    <fill>
      <patternFill patternType="solid">
        <fgColor rgb="FFFDECEA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1ABC9C"/>
        <bgColor rgb="FF339966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>
        <color rgb="FFE67E22"/>
      </left>
      <right/>
      <top style="thin"/>
      <bottom style="thin"/>
      <diagonal/>
    </border>
    <border diagonalUp="false" diagonalDown="false">
      <left style="medium">
        <color rgb="FF2E5FA3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8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0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0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9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392B"/>
      <rgbColor rgb="FFFFF3CD"/>
      <rgbColor rgb="FFE8F8F5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DECEA"/>
      <rgbColor rgb="FF99CCFF"/>
      <rgbColor rgb="FFFF99CC"/>
      <rgbColor rgb="FFCC99FF"/>
      <rgbColor rgb="FFFFCC99"/>
      <rgbColor rgb="FF3366FF"/>
      <rgbColor rgb="FF1ABC9C"/>
      <rgbColor rgb="FF99CC00"/>
      <rgbColor rgb="FFFFCC00"/>
      <rgbColor rgb="FFFF9900"/>
      <rgbColor rgb="FFE67E22"/>
      <rgbColor rgb="FF666699"/>
      <rgbColor rgb="FF969696"/>
      <rgbColor rgb="FF1F3864"/>
      <rgbColor rgb="FF339966"/>
      <rgbColor rgb="FF003300"/>
      <rgbColor rgb="FF333300"/>
      <rgbColor rgb="FF8B4513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7" min="6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8" hidden="false" customHeight="true" outlineLevel="0" collapsed="false">
      <c r="A4" s="3"/>
      <c r="B4" s="4"/>
      <c r="C4" s="4"/>
      <c r="D4" s="4"/>
      <c r="E4" s="4"/>
      <c r="F4" s="4"/>
      <c r="G4" s="5"/>
    </row>
    <row r="5" customFormat="false" ht="18" hidden="false" customHeight="true" outlineLevel="0" collapsed="false">
      <c r="A5" s="6" t="s">
        <v>2</v>
      </c>
      <c r="B5" s="6"/>
      <c r="C5" s="6"/>
      <c r="D5" s="4"/>
      <c r="E5" s="7" t="s">
        <v>3</v>
      </c>
      <c r="F5" s="7"/>
      <c r="G5" s="7"/>
    </row>
    <row r="6" customFormat="false" ht="18" hidden="false" customHeight="true" outlineLevel="0" collapsed="false">
      <c r="A6" s="8" t="s">
        <v>4</v>
      </c>
      <c r="B6" s="8"/>
      <c r="C6" s="9" t="s">
        <v>5</v>
      </c>
      <c r="D6" s="4"/>
      <c r="E6" s="10" t="s">
        <v>6</v>
      </c>
      <c r="F6" s="11" t="s">
        <v>7</v>
      </c>
      <c r="G6" s="11"/>
    </row>
    <row r="7" customFormat="false" ht="18" hidden="false" customHeight="true" outlineLevel="0" collapsed="false">
      <c r="A7" s="8" t="s">
        <v>8</v>
      </c>
      <c r="B7" s="8"/>
      <c r="C7" s="9" t="s">
        <v>9</v>
      </c>
      <c r="D7" s="4"/>
      <c r="E7" s="10" t="s">
        <v>10</v>
      </c>
      <c r="F7" s="11" t="str">
        <f aca="true">TEXT(TODAY(),"TT.MM.JJJJ")</f>
        <v>TT.04.JJJJ</v>
      </c>
      <c r="G7" s="11"/>
    </row>
    <row r="8" customFormat="false" ht="18" hidden="false" customHeight="true" outlineLevel="0" collapsed="false">
      <c r="A8" s="8" t="s">
        <v>11</v>
      </c>
      <c r="B8" s="8"/>
      <c r="C8" s="9" t="s">
        <v>12</v>
      </c>
      <c r="D8" s="4"/>
      <c r="E8" s="10" t="s">
        <v>13</v>
      </c>
      <c r="F8" s="11" t="str">
        <f aca="true">TEXT(TODAY(),"TT.MM.JJJJ")</f>
        <v>TT.04.JJJJ</v>
      </c>
      <c r="G8" s="11"/>
    </row>
    <row r="9" customFormat="false" ht="18" hidden="false" customHeight="true" outlineLevel="0" collapsed="false">
      <c r="A9" s="8" t="s">
        <v>14</v>
      </c>
      <c r="B9" s="8"/>
      <c r="C9" s="9" t="s">
        <v>15</v>
      </c>
      <c r="D9" s="4"/>
      <c r="E9" s="10" t="s">
        <v>16</v>
      </c>
      <c r="F9" s="11" t="s">
        <v>17</v>
      </c>
      <c r="G9" s="11"/>
    </row>
    <row r="10" customFormat="false" ht="18" hidden="false" customHeight="true" outlineLevel="0" collapsed="false">
      <c r="A10" s="8" t="s">
        <v>18</v>
      </c>
      <c r="B10" s="8"/>
      <c r="C10" s="9" t="s">
        <v>19</v>
      </c>
      <c r="D10" s="4"/>
      <c r="E10" s="10" t="s">
        <v>20</v>
      </c>
      <c r="F10" s="11" t="s">
        <v>21</v>
      </c>
      <c r="G10" s="11"/>
    </row>
    <row r="11" customFormat="false" ht="18" hidden="false" customHeight="true" outlineLevel="0" collapsed="false">
      <c r="A11" s="8" t="s">
        <v>22</v>
      </c>
      <c r="B11" s="8"/>
      <c r="C11" s="9" t="s">
        <v>23</v>
      </c>
      <c r="D11" s="4"/>
      <c r="E11" s="10" t="s">
        <v>24</v>
      </c>
      <c r="F11" s="11" t="s">
        <v>25</v>
      </c>
      <c r="G11" s="11"/>
    </row>
    <row r="12" customFormat="false" ht="18" hidden="false" customHeight="true" outlineLevel="0" collapsed="false">
      <c r="A12" s="8" t="s">
        <v>26</v>
      </c>
      <c r="B12" s="8"/>
      <c r="C12" s="9" t="s">
        <v>27</v>
      </c>
      <c r="D12" s="4"/>
      <c r="E12" s="10" t="s">
        <v>28</v>
      </c>
      <c r="F12" s="11" t="s">
        <v>29</v>
      </c>
      <c r="G12" s="11"/>
    </row>
    <row r="13" customFormat="false" ht="18" hidden="false" customHeight="true" outlineLevel="0" collapsed="false">
      <c r="A13" s="8" t="s">
        <v>30</v>
      </c>
      <c r="B13" s="8"/>
      <c r="C13" s="9" t="s">
        <v>31</v>
      </c>
      <c r="D13" s="4"/>
      <c r="E13" s="10" t="s">
        <v>32</v>
      </c>
      <c r="F13" s="11"/>
      <c r="G13" s="11"/>
    </row>
    <row r="14" customFormat="false" ht="18" hidden="false" customHeight="true" outlineLevel="0" collapsed="false">
      <c r="A14" s="3"/>
      <c r="B14" s="4"/>
      <c r="C14" s="4"/>
      <c r="D14" s="4"/>
      <c r="E14" s="4"/>
      <c r="F14" s="4"/>
      <c r="G14" s="5"/>
    </row>
    <row r="15" customFormat="false" ht="18" hidden="false" customHeight="true" outlineLevel="0" collapsed="false">
      <c r="A15" s="12" t="s">
        <v>33</v>
      </c>
      <c r="B15" s="12"/>
      <c r="C15" s="12"/>
      <c r="D15" s="12"/>
      <c r="E15" s="12"/>
      <c r="F15" s="12"/>
      <c r="G15" s="12"/>
    </row>
    <row r="16" customFormat="false" ht="18" hidden="false" customHeight="true" outlineLevel="0" collapsed="false">
      <c r="A16" s="13" t="s">
        <v>4</v>
      </c>
      <c r="B16" s="13"/>
      <c r="C16" s="11" t="s">
        <v>34</v>
      </c>
      <c r="D16" s="11"/>
      <c r="E16" s="11"/>
      <c r="F16" s="11"/>
      <c r="G16" s="11"/>
    </row>
    <row r="17" customFormat="false" ht="18" hidden="false" customHeight="true" outlineLevel="0" collapsed="false">
      <c r="A17" s="13" t="s">
        <v>35</v>
      </c>
      <c r="B17" s="13"/>
      <c r="C17" s="11" t="s">
        <v>36</v>
      </c>
      <c r="D17" s="11"/>
      <c r="E17" s="11"/>
      <c r="F17" s="11"/>
      <c r="G17" s="11"/>
    </row>
    <row r="18" customFormat="false" ht="18" hidden="false" customHeight="true" outlineLevel="0" collapsed="false">
      <c r="A18" s="13" t="s">
        <v>11</v>
      </c>
      <c r="B18" s="13"/>
      <c r="C18" s="11" t="s">
        <v>37</v>
      </c>
      <c r="D18" s="11"/>
      <c r="E18" s="11"/>
      <c r="F18" s="11"/>
      <c r="G18" s="11"/>
    </row>
    <row r="19" customFormat="false" ht="18" hidden="false" customHeight="true" outlineLevel="0" collapsed="false">
      <c r="A19" s="13" t="s">
        <v>14</v>
      </c>
      <c r="B19" s="13"/>
      <c r="C19" s="11" t="s">
        <v>38</v>
      </c>
      <c r="D19" s="11"/>
      <c r="E19" s="11"/>
      <c r="F19" s="11"/>
      <c r="G19" s="11"/>
    </row>
    <row r="20" customFormat="false" ht="18" hidden="false" customHeight="true" outlineLevel="0" collapsed="false">
      <c r="A20" s="13" t="s">
        <v>39</v>
      </c>
      <c r="B20" s="13"/>
      <c r="C20" s="11" t="s">
        <v>40</v>
      </c>
      <c r="D20" s="11"/>
      <c r="E20" s="11"/>
      <c r="F20" s="11"/>
      <c r="G20" s="11"/>
    </row>
    <row r="21" customFormat="false" ht="18" hidden="false" customHeight="true" outlineLevel="0" collapsed="false">
      <c r="A21" s="13" t="s">
        <v>26</v>
      </c>
      <c r="B21" s="13"/>
      <c r="C21" s="11"/>
      <c r="D21" s="11"/>
      <c r="E21" s="11"/>
      <c r="F21" s="11"/>
      <c r="G21" s="11"/>
    </row>
    <row r="22" customFormat="false" ht="18" hidden="false" customHeight="true" outlineLevel="0" collapsed="false">
      <c r="A22" s="14" t="s">
        <v>41</v>
      </c>
      <c r="B22" s="14"/>
      <c r="C22" s="14"/>
      <c r="D22" s="14"/>
      <c r="E22" s="14"/>
      <c r="F22" s="14"/>
      <c r="G22" s="14"/>
    </row>
    <row r="23" customFormat="false" ht="18" hidden="false" customHeight="true" outlineLevel="0" collapsed="false">
      <c r="A23" s="3"/>
      <c r="B23" s="4"/>
      <c r="C23" s="4"/>
      <c r="D23" s="4"/>
      <c r="E23" s="4"/>
      <c r="F23" s="4"/>
      <c r="G23" s="5"/>
    </row>
    <row r="24" customFormat="false" ht="18" hidden="false" customHeight="true" outlineLevel="0" collapsed="false">
      <c r="A24" s="12" t="s">
        <v>42</v>
      </c>
      <c r="B24" s="12"/>
      <c r="C24" s="12"/>
      <c r="D24" s="12"/>
      <c r="E24" s="12"/>
      <c r="F24" s="12"/>
      <c r="G24" s="12"/>
    </row>
    <row r="25" customFormat="false" ht="18" hidden="false" customHeight="true" outlineLevel="0" collapsed="false">
      <c r="A25" s="15" t="s">
        <v>43</v>
      </c>
      <c r="B25" s="16" t="s">
        <v>44</v>
      </c>
      <c r="C25" s="16" t="s">
        <v>45</v>
      </c>
      <c r="D25" s="16" t="s">
        <v>46</v>
      </c>
      <c r="E25" s="16" t="s">
        <v>47</v>
      </c>
      <c r="F25" s="16" t="s">
        <v>48</v>
      </c>
      <c r="G25" s="17" t="s">
        <v>49</v>
      </c>
    </row>
    <row r="26" customFormat="false" ht="18" hidden="false" customHeight="true" outlineLevel="0" collapsed="false">
      <c r="A26" s="18" t="n">
        <v>1</v>
      </c>
      <c r="B26" s="19"/>
      <c r="C26" s="19"/>
      <c r="D26" s="19"/>
      <c r="E26" s="19"/>
      <c r="F26" s="19"/>
      <c r="G26" s="20"/>
    </row>
    <row r="27" customFormat="false" ht="18" hidden="false" customHeight="true" outlineLevel="0" collapsed="false">
      <c r="A27" s="21" t="n">
        <v>2</v>
      </c>
      <c r="B27" s="22"/>
      <c r="C27" s="22"/>
      <c r="D27" s="22"/>
      <c r="E27" s="22"/>
      <c r="F27" s="22"/>
      <c r="G27" s="23"/>
    </row>
    <row r="28" customFormat="false" ht="18" hidden="false" customHeight="true" outlineLevel="0" collapsed="false">
      <c r="A28" s="18" t="n">
        <v>3</v>
      </c>
      <c r="B28" s="19"/>
      <c r="C28" s="19"/>
      <c r="D28" s="19"/>
      <c r="E28" s="19"/>
      <c r="F28" s="19"/>
      <c r="G28" s="20"/>
    </row>
    <row r="29" customFormat="false" ht="18" hidden="false" customHeight="true" outlineLevel="0" collapsed="false">
      <c r="A29" s="21" t="n">
        <v>4</v>
      </c>
      <c r="B29" s="22"/>
      <c r="C29" s="22"/>
      <c r="D29" s="22"/>
      <c r="E29" s="22"/>
      <c r="F29" s="22"/>
      <c r="G29" s="23"/>
    </row>
    <row r="30" customFormat="false" ht="18" hidden="false" customHeight="true" outlineLevel="0" collapsed="false">
      <c r="A30" s="18" t="n">
        <v>5</v>
      </c>
      <c r="B30" s="19"/>
      <c r="C30" s="19"/>
      <c r="D30" s="19"/>
      <c r="E30" s="19"/>
      <c r="F30" s="19"/>
      <c r="G30" s="20"/>
    </row>
    <row r="31" customFormat="false" ht="18" hidden="false" customHeight="true" outlineLevel="0" collapsed="false">
      <c r="A31" s="24" t="s">
        <v>50</v>
      </c>
      <c r="B31" s="24"/>
      <c r="C31" s="24"/>
      <c r="D31" s="25" t="n">
        <f aca="false">COUNTA(B26:B30)</f>
        <v>0</v>
      </c>
      <c r="E31" s="4"/>
      <c r="F31" s="4"/>
      <c r="G31" s="5"/>
    </row>
    <row r="32" customFormat="false" ht="18" hidden="false" customHeight="true" outlineLevel="0" collapsed="false">
      <c r="A32" s="26" t="s">
        <v>51</v>
      </c>
      <c r="B32" s="26"/>
      <c r="C32" s="26"/>
      <c r="D32" s="26"/>
      <c r="E32" s="26"/>
      <c r="F32" s="26"/>
      <c r="G32" s="26"/>
    </row>
    <row r="33" customFormat="false" ht="18" hidden="false" customHeight="true" outlineLevel="0" collapsed="false">
      <c r="A33" s="3"/>
      <c r="B33" s="4"/>
      <c r="C33" s="4"/>
      <c r="D33" s="4"/>
      <c r="E33" s="4"/>
      <c r="F33" s="4"/>
      <c r="G33" s="5"/>
    </row>
    <row r="34" customFormat="false" ht="18" hidden="false" customHeight="true" outlineLevel="0" collapsed="false">
      <c r="A34" s="12" t="s">
        <v>52</v>
      </c>
      <c r="B34" s="12"/>
      <c r="C34" s="12"/>
      <c r="D34" s="12"/>
      <c r="E34" s="12"/>
      <c r="F34" s="12"/>
      <c r="G34" s="12"/>
    </row>
    <row r="35" customFormat="false" ht="18" hidden="false" customHeight="true" outlineLevel="0" collapsed="false">
      <c r="A35" s="27" t="s">
        <v>53</v>
      </c>
      <c r="B35" s="27"/>
      <c r="C35" s="27"/>
      <c r="D35" s="27"/>
      <c r="E35" s="27"/>
      <c r="F35" s="27"/>
      <c r="G35" s="27"/>
    </row>
    <row r="36" customFormat="false" ht="18" hidden="false" customHeight="true" outlineLevel="0" collapsed="false">
      <c r="A36" s="3"/>
      <c r="B36" s="4"/>
      <c r="C36" s="4"/>
      <c r="D36" s="4"/>
      <c r="E36" s="4"/>
      <c r="F36" s="4"/>
      <c r="G36" s="5"/>
    </row>
    <row r="37" customFormat="false" ht="18" hidden="false" customHeight="true" outlineLevel="0" collapsed="false">
      <c r="A37" s="28" t="s">
        <v>54</v>
      </c>
      <c r="B37" s="28"/>
      <c r="C37" s="28"/>
      <c r="D37" s="28"/>
      <c r="E37" s="28"/>
      <c r="F37" s="28"/>
      <c r="G37" s="28"/>
    </row>
    <row r="38" customFormat="false" ht="18" hidden="false" customHeight="true" outlineLevel="0" collapsed="false">
      <c r="A38" s="3"/>
      <c r="B38" s="4"/>
      <c r="C38" s="4"/>
      <c r="D38" s="4"/>
      <c r="E38" s="4"/>
      <c r="F38" s="4"/>
      <c r="G38" s="5"/>
    </row>
    <row r="39" customFormat="false" ht="36" hidden="false" customHeight="true" outlineLevel="0" collapsed="false">
      <c r="A39" s="3"/>
      <c r="B39" s="29" t="s">
        <v>55</v>
      </c>
      <c r="C39" s="29"/>
      <c r="D39" s="29" t="s">
        <v>56</v>
      </c>
      <c r="E39" s="29"/>
      <c r="F39" s="30" t="s">
        <v>57</v>
      </c>
      <c r="G39" s="30"/>
    </row>
    <row r="40" customFormat="false" ht="18" hidden="false" customHeight="true" outlineLevel="0" collapsed="false">
      <c r="A40" s="3"/>
      <c r="B40" s="4"/>
      <c r="C40" s="4"/>
      <c r="D40" s="4"/>
      <c r="E40" s="4"/>
      <c r="F40" s="4"/>
      <c r="G40" s="5"/>
    </row>
    <row r="41" customFormat="false" ht="18" hidden="false" customHeight="true" outlineLevel="0" collapsed="false">
      <c r="A41" s="3"/>
      <c r="B41" s="4"/>
      <c r="C41" s="4"/>
      <c r="D41" s="4"/>
      <c r="E41" s="4"/>
      <c r="F41" s="4"/>
      <c r="G41" s="5"/>
    </row>
    <row r="42" customFormat="false" ht="18" hidden="false" customHeight="true" outlineLevel="0" collapsed="false">
      <c r="A42" s="31" t="s">
        <v>58</v>
      </c>
      <c r="B42" s="31"/>
      <c r="C42" s="31"/>
      <c r="D42" s="31"/>
      <c r="E42" s="31"/>
      <c r="F42" s="31"/>
      <c r="G42" s="31"/>
    </row>
    <row r="43" customFormat="false" ht="24" hidden="false" customHeight="true" outlineLevel="0" collapsed="false">
      <c r="A43" s="32" t="s">
        <v>59</v>
      </c>
      <c r="B43" s="32"/>
      <c r="C43" s="32"/>
      <c r="D43" s="32"/>
      <c r="E43" s="32"/>
      <c r="F43" s="32"/>
      <c r="G43" s="32"/>
    </row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45">
    <mergeCell ref="A1:G2"/>
    <mergeCell ref="A3:G3"/>
    <mergeCell ref="A5:C5"/>
    <mergeCell ref="E5:G5"/>
    <mergeCell ref="A6:B6"/>
    <mergeCell ref="F6:G6"/>
    <mergeCell ref="A7:B7"/>
    <mergeCell ref="F7:G7"/>
    <mergeCell ref="A8:B8"/>
    <mergeCell ref="F8:G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G22"/>
    <mergeCell ref="A24:G24"/>
    <mergeCell ref="A31:C31"/>
    <mergeCell ref="A32:G32"/>
    <mergeCell ref="A34:G34"/>
    <mergeCell ref="A35:G35"/>
    <mergeCell ref="A37:G37"/>
    <mergeCell ref="B39:C39"/>
    <mergeCell ref="D39:E39"/>
    <mergeCell ref="F39:G39"/>
    <mergeCell ref="A42:G42"/>
    <mergeCell ref="A43:G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5" min="3" style="0" width="22"/>
  </cols>
  <sheetData>
    <row r="1" customFormat="false" ht="31.5" hidden="false" customHeight="true" outlineLevel="0" collapsed="false">
      <c r="A1" s="33" t="s">
        <v>60</v>
      </c>
      <c r="B1" s="33"/>
      <c r="C1" s="33"/>
      <c r="D1" s="33"/>
      <c r="E1" s="33"/>
    </row>
    <row r="2" customFormat="false" ht="9.75" hidden="false" customHeight="true" outlineLevel="0" collapsed="false">
      <c r="A2" s="33"/>
      <c r="B2" s="33"/>
      <c r="C2" s="33"/>
      <c r="D2" s="33"/>
      <c r="E2" s="33"/>
    </row>
    <row r="3" customFormat="false" ht="15.75" hidden="false" customHeight="true" outlineLevel="0" collapsed="false">
      <c r="A3" s="34" t="s">
        <v>61</v>
      </c>
      <c r="B3" s="34"/>
      <c r="C3" s="34"/>
      <c r="D3" s="34"/>
      <c r="E3" s="34"/>
    </row>
    <row r="4" customFormat="false" ht="18" hidden="false" customHeight="true" outlineLevel="0" collapsed="false"/>
    <row r="5" customFormat="false" ht="18" hidden="false" customHeight="true" outlineLevel="0" collapsed="false">
      <c r="A5" s="35" t="s">
        <v>62</v>
      </c>
      <c r="B5" s="35"/>
      <c r="C5" s="35"/>
      <c r="D5" s="35"/>
      <c r="E5" s="35"/>
    </row>
    <row r="6" customFormat="false" ht="18" hidden="false" customHeight="true" outlineLevel="0" collapsed="false">
      <c r="B6" s="36" t="s">
        <v>63</v>
      </c>
      <c r="C6" s="36"/>
      <c r="D6" s="36"/>
      <c r="E6" s="36"/>
    </row>
    <row r="7" customFormat="false" ht="18" hidden="false" customHeight="true" outlineLevel="0" collapsed="false"/>
    <row r="8" customFormat="false" ht="18" hidden="false" customHeight="true" outlineLevel="0" collapsed="false">
      <c r="B8" s="37" t="s">
        <v>64</v>
      </c>
      <c r="C8" s="38" t="n">
        <v>250000</v>
      </c>
      <c r="D8" s="39" t="s">
        <v>65</v>
      </c>
      <c r="E8" s="39"/>
    </row>
    <row r="9" customFormat="false" ht="18" hidden="false" customHeight="true" outlineLevel="0" collapsed="false">
      <c r="B9" s="37" t="s">
        <v>66</v>
      </c>
      <c r="C9" s="38" t="n">
        <v>3000000</v>
      </c>
      <c r="D9" s="39" t="s">
        <v>65</v>
      </c>
      <c r="E9" s="39"/>
    </row>
    <row r="10" customFormat="false" ht="18" hidden="false" customHeight="true" outlineLevel="0" collapsed="false"/>
    <row r="11" customFormat="false" ht="24" hidden="false" customHeight="true" outlineLevel="0" collapsed="false">
      <c r="B11" s="40" t="s">
        <v>67</v>
      </c>
      <c r="C11" s="41" t="n">
        <f aca="false">IF(C9=0,"-",(C8/C9)*365)</f>
        <v>30.4166666666667</v>
      </c>
      <c r="D11" s="42" t="s">
        <v>68</v>
      </c>
      <c r="E11" s="42"/>
    </row>
    <row r="12" customFormat="false" ht="18" hidden="false" customHeight="true" outlineLevel="0" collapsed="false"/>
    <row r="13" customFormat="false" ht="18" hidden="false" customHeight="true" outlineLevel="0" collapsed="false">
      <c r="B13" s="43" t="s">
        <v>69</v>
      </c>
      <c r="C13" s="43"/>
      <c r="D13" s="43"/>
      <c r="E13" s="43"/>
    </row>
    <row r="14" customFormat="false" ht="18" hidden="false" customHeight="true" outlineLevel="0" collapsed="false">
      <c r="B14" s="37" t="s">
        <v>70</v>
      </c>
      <c r="C14" s="44" t="s">
        <v>71</v>
      </c>
      <c r="D14" s="44"/>
      <c r="E14" s="44"/>
    </row>
    <row r="15" customFormat="false" ht="18" hidden="false" customHeight="true" outlineLevel="0" collapsed="false">
      <c r="B15" s="45" t="s">
        <v>72</v>
      </c>
      <c r="C15" s="46" t="s">
        <v>73</v>
      </c>
      <c r="D15" s="46"/>
      <c r="E15" s="46"/>
    </row>
    <row r="16" customFormat="false" ht="18" hidden="false" customHeight="true" outlineLevel="0" collapsed="false">
      <c r="B16" s="37" t="s">
        <v>74</v>
      </c>
      <c r="C16" s="44" t="s">
        <v>75</v>
      </c>
      <c r="D16" s="44"/>
      <c r="E16" s="44"/>
    </row>
    <row r="17" customFormat="false" ht="18" hidden="false" customHeight="true" outlineLevel="0" collapsed="false">
      <c r="B17" s="45" t="s">
        <v>76</v>
      </c>
      <c r="C17" s="46" t="s">
        <v>77</v>
      </c>
      <c r="D17" s="46"/>
      <c r="E17" s="46"/>
    </row>
    <row r="18" customFormat="false" ht="18" hidden="false" customHeight="true" outlineLevel="0" collapsed="false"/>
    <row r="19" customFormat="false" ht="18" hidden="false" customHeight="true" outlineLevel="0" collapsed="false">
      <c r="A19" s="35" t="s">
        <v>78</v>
      </c>
      <c r="B19" s="35"/>
      <c r="C19" s="35"/>
      <c r="D19" s="35"/>
      <c r="E19" s="35"/>
    </row>
    <row r="20" customFormat="false" ht="18" hidden="false" customHeight="true" outlineLevel="0" collapsed="false"/>
    <row r="21" customFormat="false" ht="18" hidden="false" customHeight="true" outlineLevel="0" collapsed="false">
      <c r="B21" s="37" t="s">
        <v>79</v>
      </c>
      <c r="C21" s="38" t="n">
        <v>5000</v>
      </c>
      <c r="D21" s="39" t="s">
        <v>80</v>
      </c>
      <c r="E21" s="39"/>
    </row>
    <row r="22" customFormat="false" ht="18" hidden="false" customHeight="true" outlineLevel="0" collapsed="false">
      <c r="B22" s="37" t="s">
        <v>81</v>
      </c>
      <c r="C22" s="38" t="n">
        <v>4</v>
      </c>
      <c r="D22" s="39" t="s">
        <v>80</v>
      </c>
      <c r="E22" s="39"/>
    </row>
    <row r="23" customFormat="false" ht="18" hidden="false" customHeight="true" outlineLevel="0" collapsed="false">
      <c r="B23" s="37" t="s">
        <v>82</v>
      </c>
      <c r="C23" s="47" t="n">
        <v>0.08</v>
      </c>
      <c r="D23" s="39" t="s">
        <v>80</v>
      </c>
      <c r="E23" s="39"/>
    </row>
    <row r="24" customFormat="false" ht="18" hidden="false" customHeight="true" outlineLevel="0" collapsed="false"/>
    <row r="25" customFormat="false" ht="18" hidden="false" customHeight="true" outlineLevel="0" collapsed="false">
      <c r="B25" s="10" t="s">
        <v>83</v>
      </c>
      <c r="C25" s="48" t="n">
        <f aca="false">C21*C22</f>
        <v>20000</v>
      </c>
      <c r="D25" s="42" t="s">
        <v>84</v>
      </c>
      <c r="E25" s="42"/>
    </row>
    <row r="26" customFormat="false" ht="18" hidden="false" customHeight="true" outlineLevel="0" collapsed="false">
      <c r="B26" s="10" t="s">
        <v>85</v>
      </c>
      <c r="C26" s="48" t="n">
        <f aca="false">C21*C22*C23</f>
        <v>1600</v>
      </c>
      <c r="D26" s="42" t="s">
        <v>86</v>
      </c>
      <c r="E26" s="42"/>
    </row>
    <row r="27" customFormat="false" ht="18" hidden="false" customHeight="true" outlineLevel="0" collapsed="false">
      <c r="B27" s="49" t="s">
        <v>87</v>
      </c>
      <c r="C27" s="50" t="n">
        <f aca="false">C21*C22*C23/12</f>
        <v>133.333333333333</v>
      </c>
      <c r="D27" s="42"/>
      <c r="E27" s="42"/>
    </row>
    <row r="28" customFormat="false" ht="18" hidden="false" customHeight="true" outlineLevel="0" collapsed="false">
      <c r="B28" s="49" t="s">
        <v>88</v>
      </c>
      <c r="C28" s="51" t="n">
        <f aca="false">C22*365</f>
        <v>1460</v>
      </c>
      <c r="D28" s="42"/>
      <c r="E28" s="42"/>
    </row>
    <row r="29" customFormat="false" ht="18" hidden="false" customHeight="true" outlineLevel="0" collapsed="false">
      <c r="B29" s="49" t="s">
        <v>89</v>
      </c>
      <c r="C29" s="52" t="n">
        <f aca="false">IF(C21*365=0,"-",C22/(365)*100)</f>
        <v>1.0958904109589</v>
      </c>
      <c r="D29" s="42"/>
      <c r="E29" s="42"/>
    </row>
    <row r="30" customFormat="false" ht="18" hidden="false" customHeight="true" outlineLevel="0" collapsed="false"/>
    <row r="31" customFormat="false" ht="48" hidden="false" customHeight="true" outlineLevel="0" collapsed="false">
      <c r="B31" s="53" t="s">
        <v>90</v>
      </c>
      <c r="C31" s="53"/>
      <c r="D31" s="53"/>
      <c r="E31" s="53"/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>
      <c r="A34" s="35" t="s">
        <v>91</v>
      </c>
      <c r="B34" s="35"/>
      <c r="C34" s="35"/>
      <c r="D34" s="35"/>
      <c r="E34" s="35"/>
    </row>
    <row r="35" customFormat="false" ht="30" hidden="false" customHeight="true" outlineLevel="0" collapsed="false">
      <c r="B35" s="16" t="s">
        <v>92</v>
      </c>
      <c r="C35" s="16" t="s">
        <v>93</v>
      </c>
      <c r="D35" s="16" t="s">
        <v>94</v>
      </c>
      <c r="E35" s="16" t="s">
        <v>95</v>
      </c>
    </row>
    <row r="36" customFormat="false" ht="18" hidden="false" customHeight="true" outlineLevel="0" collapsed="false">
      <c r="B36" s="54" t="n">
        <v>0</v>
      </c>
      <c r="C36" s="55" t="n">
        <f aca="false">C21*0</f>
        <v>0</v>
      </c>
      <c r="D36" s="55" t="n">
        <f aca="false">C21*0*C23</f>
        <v>0</v>
      </c>
      <c r="E36" s="56" t="n">
        <v>0</v>
      </c>
    </row>
    <row r="37" customFormat="false" ht="18" hidden="false" customHeight="true" outlineLevel="0" collapsed="false">
      <c r="B37" s="57" t="n">
        <v>1</v>
      </c>
      <c r="C37" s="58" t="n">
        <f aca="false">C21*1</f>
        <v>5000</v>
      </c>
      <c r="D37" s="58" t="n">
        <f aca="false">C21*1*C23</f>
        <v>400</v>
      </c>
      <c r="E37" s="59" t="n">
        <v>1</v>
      </c>
    </row>
    <row r="38" customFormat="false" ht="18" hidden="false" customHeight="true" outlineLevel="0" collapsed="false">
      <c r="B38" s="60" t="n">
        <v>2</v>
      </c>
      <c r="C38" s="55" t="n">
        <f aca="false">C21*2</f>
        <v>10000</v>
      </c>
      <c r="D38" s="55" t="n">
        <f aca="false">C21*2*C23</f>
        <v>800</v>
      </c>
      <c r="E38" s="56" t="n">
        <v>2</v>
      </c>
    </row>
    <row r="39" customFormat="false" ht="18" hidden="false" customHeight="true" outlineLevel="0" collapsed="false">
      <c r="B39" s="57" t="n">
        <v>3</v>
      </c>
      <c r="C39" s="58" t="n">
        <f aca="false">C21*3</f>
        <v>15000</v>
      </c>
      <c r="D39" s="58" t="n">
        <f aca="false">C21*3*C23</f>
        <v>1200</v>
      </c>
      <c r="E39" s="59" t="n">
        <v>3</v>
      </c>
    </row>
    <row r="40" customFormat="false" ht="18" hidden="false" customHeight="true" outlineLevel="0" collapsed="false">
      <c r="B40" s="60" t="n">
        <v>5</v>
      </c>
      <c r="C40" s="55" t="n">
        <f aca="false">C21*5</f>
        <v>25000</v>
      </c>
      <c r="D40" s="55" t="n">
        <f aca="false">C21*5*C23</f>
        <v>2000</v>
      </c>
      <c r="E40" s="56" t="n">
        <v>5</v>
      </c>
    </row>
    <row r="41" customFormat="false" ht="18" hidden="false" customHeight="true" outlineLevel="0" collapsed="false">
      <c r="B41" s="61" t="n">
        <v>7</v>
      </c>
      <c r="C41" s="62" t="n">
        <f aca="false">C21*7</f>
        <v>35000</v>
      </c>
      <c r="D41" s="62" t="n">
        <f aca="false">C21*7*C23</f>
        <v>2800</v>
      </c>
      <c r="E41" s="63" t="n">
        <v>7</v>
      </c>
    </row>
    <row r="42" customFormat="false" ht="18" hidden="false" customHeight="true" outlineLevel="0" collapsed="false">
      <c r="B42" s="61" t="n">
        <v>10</v>
      </c>
      <c r="C42" s="62" t="n">
        <f aca="false">C21*10</f>
        <v>50000</v>
      </c>
      <c r="D42" s="62" t="n">
        <f aca="false">C21*10*C23</f>
        <v>4000</v>
      </c>
      <c r="E42" s="63" t="n">
        <v>10</v>
      </c>
    </row>
    <row r="43" customFormat="false" ht="18" hidden="false" customHeight="true" outlineLevel="0" collapsed="false">
      <c r="B43" s="61" t="n">
        <v>14</v>
      </c>
      <c r="C43" s="62" t="n">
        <f aca="false">C21*14</f>
        <v>70000</v>
      </c>
      <c r="D43" s="62" t="n">
        <f aca="false">C21*14*C23</f>
        <v>5600</v>
      </c>
      <c r="E43" s="63" t="n">
        <v>14</v>
      </c>
    </row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23">
    <mergeCell ref="A1:E2"/>
    <mergeCell ref="A3:E3"/>
    <mergeCell ref="A5:E5"/>
    <mergeCell ref="B6:E6"/>
    <mergeCell ref="D8:E8"/>
    <mergeCell ref="D9:E9"/>
    <mergeCell ref="D11:E11"/>
    <mergeCell ref="B13:E13"/>
    <mergeCell ref="C14:E14"/>
    <mergeCell ref="C15:E15"/>
    <mergeCell ref="C16:E16"/>
    <mergeCell ref="C17:E17"/>
    <mergeCell ref="A19:E19"/>
    <mergeCell ref="D21:E21"/>
    <mergeCell ref="D22:E22"/>
    <mergeCell ref="D23:E23"/>
    <mergeCell ref="D25:E25"/>
    <mergeCell ref="D26:E26"/>
    <mergeCell ref="D27:E27"/>
    <mergeCell ref="D28:E28"/>
    <mergeCell ref="D29:E29"/>
    <mergeCell ref="B31:E31"/>
    <mergeCell ref="A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4" min="3" style="0" width="36"/>
    <col collapsed="false" customWidth="true" hidden="false" outlineLevel="0" max="5" min="5" style="0" width="16"/>
  </cols>
  <sheetData>
    <row r="1" customFormat="false" ht="31.5" hidden="false" customHeight="true" outlineLevel="0" collapsed="false">
      <c r="A1" s="33" t="s">
        <v>96</v>
      </c>
      <c r="B1" s="33"/>
      <c r="C1" s="33"/>
      <c r="D1" s="33"/>
      <c r="E1" s="33"/>
    </row>
    <row r="2" customFormat="false" ht="9.75" hidden="false" customHeight="true" outlineLevel="0" collapsed="false">
      <c r="A2" s="33"/>
      <c r="B2" s="33"/>
      <c r="C2" s="33"/>
      <c r="D2" s="33"/>
      <c r="E2" s="33"/>
    </row>
    <row r="3" customFormat="false" ht="15.75" hidden="false" customHeight="true" outlineLevel="0" collapsed="false">
      <c r="A3" s="34" t="s">
        <v>97</v>
      </c>
      <c r="B3" s="34"/>
      <c r="C3" s="34"/>
      <c r="D3" s="34"/>
      <c r="E3" s="34"/>
    </row>
    <row r="4" customFormat="false" ht="18" hidden="false" customHeight="true" outlineLevel="0" collapsed="false"/>
    <row r="5" customFormat="false" ht="18" hidden="false" customHeight="true" outlineLevel="0" collapsed="false">
      <c r="A5" s="35" t="s">
        <v>98</v>
      </c>
      <c r="B5" s="35"/>
      <c r="C5" s="35"/>
      <c r="D5" s="35"/>
      <c r="E5" s="35"/>
    </row>
    <row r="6" customFormat="false" ht="21.75" hidden="false" customHeight="true" outlineLevel="0" collapsed="false">
      <c r="B6" s="16" t="s">
        <v>99</v>
      </c>
      <c r="C6" s="16" t="s">
        <v>100</v>
      </c>
      <c r="D6" s="16" t="s">
        <v>101</v>
      </c>
      <c r="E6" s="16" t="s">
        <v>102</v>
      </c>
    </row>
    <row r="7" customFormat="false" ht="42" hidden="false" customHeight="true" outlineLevel="0" collapsed="false">
      <c r="B7" s="64" t="s">
        <v>103</v>
      </c>
      <c r="C7" s="65" t="s">
        <v>104</v>
      </c>
      <c r="D7" s="66" t="s">
        <v>105</v>
      </c>
      <c r="E7" s="67" t="s">
        <v>106</v>
      </c>
    </row>
    <row r="8" customFormat="false" ht="42" hidden="false" customHeight="true" outlineLevel="0" collapsed="false">
      <c r="B8" s="68" t="s">
        <v>107</v>
      </c>
      <c r="C8" s="69" t="s">
        <v>108</v>
      </c>
      <c r="D8" s="70" t="s">
        <v>109</v>
      </c>
      <c r="E8" s="67" t="s">
        <v>110</v>
      </c>
    </row>
    <row r="9" customFormat="false" ht="42" hidden="false" customHeight="true" outlineLevel="0" collapsed="false">
      <c r="B9" s="64" t="s">
        <v>111</v>
      </c>
      <c r="C9" s="65" t="s">
        <v>112</v>
      </c>
      <c r="D9" s="66" t="s">
        <v>113</v>
      </c>
      <c r="E9" s="67" t="s">
        <v>114</v>
      </c>
    </row>
    <row r="10" customFormat="false" ht="42" hidden="false" customHeight="true" outlineLevel="0" collapsed="false">
      <c r="B10" s="68" t="s">
        <v>115</v>
      </c>
      <c r="C10" s="69" t="s">
        <v>116</v>
      </c>
      <c r="D10" s="70" t="s">
        <v>117</v>
      </c>
      <c r="E10" s="67" t="s">
        <v>118</v>
      </c>
    </row>
    <row r="11" customFormat="false" ht="42" hidden="false" customHeight="true" outlineLevel="0" collapsed="false">
      <c r="B11" s="64" t="s">
        <v>119</v>
      </c>
      <c r="C11" s="65" t="s">
        <v>120</v>
      </c>
      <c r="D11" s="66" t="s">
        <v>121</v>
      </c>
      <c r="E11" s="67" t="s">
        <v>122</v>
      </c>
    </row>
    <row r="12" customFormat="false" ht="18" hidden="false" customHeight="true" outlineLevel="0" collapsed="false"/>
    <row r="13" customFormat="false" ht="18" hidden="false" customHeight="true" outlineLevel="0" collapsed="false">
      <c r="A13" s="35" t="s">
        <v>123</v>
      </c>
      <c r="B13" s="35"/>
      <c r="C13" s="35"/>
      <c r="D13" s="35"/>
      <c r="E13" s="35"/>
    </row>
    <row r="14" customFormat="false" ht="21.75" hidden="false" customHeight="true" outlineLevel="0" collapsed="false">
      <c r="B14" s="16" t="s">
        <v>124</v>
      </c>
      <c r="C14" s="16" t="s">
        <v>125</v>
      </c>
      <c r="D14" s="16" t="s">
        <v>126</v>
      </c>
      <c r="E14" s="16"/>
    </row>
    <row r="15" customFormat="false" ht="30" hidden="false" customHeight="true" outlineLevel="0" collapsed="false">
      <c r="B15" s="71" t="s">
        <v>127</v>
      </c>
      <c r="C15" s="49" t="s">
        <v>128</v>
      </c>
      <c r="D15" s="72" t="s">
        <v>129</v>
      </c>
      <c r="E15" s="72"/>
    </row>
    <row r="16" customFormat="false" ht="30" hidden="false" customHeight="true" outlineLevel="0" collapsed="false">
      <c r="B16" s="73" t="s">
        <v>127</v>
      </c>
      <c r="C16" s="74" t="s">
        <v>130</v>
      </c>
      <c r="D16" s="72" t="s">
        <v>131</v>
      </c>
      <c r="E16" s="72"/>
    </row>
    <row r="17" customFormat="false" ht="30" hidden="false" customHeight="true" outlineLevel="0" collapsed="false">
      <c r="B17" s="71" t="s">
        <v>127</v>
      </c>
      <c r="C17" s="49" t="s">
        <v>132</v>
      </c>
      <c r="D17" s="72" t="s">
        <v>133</v>
      </c>
      <c r="E17" s="72"/>
    </row>
    <row r="18" customFormat="false" ht="30" hidden="false" customHeight="true" outlineLevel="0" collapsed="false">
      <c r="B18" s="73" t="s">
        <v>127</v>
      </c>
      <c r="C18" s="74" t="s">
        <v>134</v>
      </c>
      <c r="D18" s="72" t="s">
        <v>135</v>
      </c>
      <c r="E18" s="72"/>
    </row>
    <row r="19" customFormat="false" ht="30" hidden="false" customHeight="true" outlineLevel="0" collapsed="false">
      <c r="B19" s="71" t="s">
        <v>127</v>
      </c>
      <c r="C19" s="49" t="s">
        <v>136</v>
      </c>
      <c r="D19" s="72" t="s">
        <v>137</v>
      </c>
      <c r="E19" s="72"/>
    </row>
    <row r="20" customFormat="false" ht="30" hidden="false" customHeight="true" outlineLevel="0" collapsed="false">
      <c r="B20" s="73" t="s">
        <v>127</v>
      </c>
      <c r="C20" s="74" t="s">
        <v>138</v>
      </c>
      <c r="D20" s="72" t="s">
        <v>139</v>
      </c>
      <c r="E20" s="72"/>
    </row>
    <row r="21" customFormat="false" ht="30" hidden="false" customHeight="true" outlineLevel="0" collapsed="false">
      <c r="B21" s="71" t="s">
        <v>127</v>
      </c>
      <c r="C21" s="49" t="s">
        <v>140</v>
      </c>
      <c r="D21" s="72" t="s">
        <v>141</v>
      </c>
      <c r="E21" s="72"/>
    </row>
    <row r="22" customFormat="false" ht="30" hidden="false" customHeight="true" outlineLevel="0" collapsed="false">
      <c r="B22" s="73" t="s">
        <v>127</v>
      </c>
      <c r="C22" s="74" t="s">
        <v>142</v>
      </c>
      <c r="D22" s="72" t="s">
        <v>143</v>
      </c>
      <c r="E22" s="72"/>
    </row>
    <row r="23" customFormat="false" ht="30" hidden="false" customHeight="true" outlineLevel="0" collapsed="false">
      <c r="B23" s="71" t="s">
        <v>127</v>
      </c>
      <c r="C23" s="49" t="s">
        <v>144</v>
      </c>
      <c r="D23" s="72" t="s">
        <v>145</v>
      </c>
      <c r="E23" s="72"/>
    </row>
    <row r="24" customFormat="false" ht="30" hidden="false" customHeight="true" outlineLevel="0" collapsed="false">
      <c r="B24" s="73" t="s">
        <v>127</v>
      </c>
      <c r="C24" s="74" t="s">
        <v>146</v>
      </c>
      <c r="D24" s="72" t="s">
        <v>147</v>
      </c>
      <c r="E24" s="72"/>
    </row>
    <row r="25" customFormat="false" ht="30" hidden="false" customHeight="true" outlineLevel="0" collapsed="false">
      <c r="B25" s="71" t="s">
        <v>127</v>
      </c>
      <c r="C25" s="49" t="s">
        <v>148</v>
      </c>
      <c r="D25" s="72" t="s">
        <v>149</v>
      </c>
      <c r="E25" s="72"/>
    </row>
    <row r="26" customFormat="false" ht="30" hidden="false" customHeight="true" outlineLevel="0" collapsed="false">
      <c r="B26" s="73" t="s">
        <v>127</v>
      </c>
      <c r="C26" s="74" t="s">
        <v>150</v>
      </c>
      <c r="D26" s="72" t="s">
        <v>151</v>
      </c>
      <c r="E26" s="72"/>
    </row>
    <row r="27" customFormat="false" ht="30" hidden="false" customHeight="true" outlineLevel="0" collapsed="false">
      <c r="B27" s="71" t="s">
        <v>127</v>
      </c>
      <c r="C27" s="49" t="s">
        <v>152</v>
      </c>
      <c r="D27" s="72" t="s">
        <v>153</v>
      </c>
      <c r="E27" s="72"/>
    </row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>
      <c r="A30" s="35" t="s">
        <v>154</v>
      </c>
      <c r="B30" s="35"/>
      <c r="C30" s="35"/>
      <c r="D30" s="35"/>
      <c r="E30" s="35"/>
    </row>
    <row r="31" customFormat="false" ht="18" hidden="false" customHeight="true" outlineLevel="0" collapsed="false">
      <c r="B31" s="16" t="s">
        <v>155</v>
      </c>
      <c r="C31" s="16" t="s">
        <v>156</v>
      </c>
      <c r="D31" s="16" t="s">
        <v>157</v>
      </c>
      <c r="E31" s="16" t="s">
        <v>158</v>
      </c>
    </row>
    <row r="32" customFormat="false" ht="30" hidden="false" customHeight="true" outlineLevel="0" collapsed="false">
      <c r="B32" s="75" t="s">
        <v>103</v>
      </c>
      <c r="C32" s="76" t="s">
        <v>159</v>
      </c>
      <c r="D32" s="44" t="s">
        <v>160</v>
      </c>
      <c r="E32" s="44"/>
    </row>
    <row r="33" customFormat="false" ht="30" hidden="false" customHeight="true" outlineLevel="0" collapsed="false">
      <c r="B33" s="77" t="s">
        <v>107</v>
      </c>
      <c r="C33" s="78" t="s">
        <v>161</v>
      </c>
      <c r="D33" s="44" t="s">
        <v>162</v>
      </c>
      <c r="E33" s="44"/>
    </row>
    <row r="34" customFormat="false" ht="30" hidden="false" customHeight="true" outlineLevel="0" collapsed="false">
      <c r="B34" s="79" t="s">
        <v>111</v>
      </c>
      <c r="C34" s="80" t="s">
        <v>163</v>
      </c>
      <c r="D34" s="44" t="s">
        <v>164</v>
      </c>
      <c r="E34" s="44"/>
    </row>
    <row r="35" customFormat="false" ht="30" hidden="false" customHeight="true" outlineLevel="0" collapsed="false">
      <c r="B35" s="75" t="s">
        <v>115</v>
      </c>
      <c r="C35" s="76" t="s">
        <v>165</v>
      </c>
      <c r="D35" s="44" t="s">
        <v>166</v>
      </c>
      <c r="E35" s="44"/>
    </row>
    <row r="36" customFormat="false" ht="42" hidden="false" customHeight="true" outlineLevel="0" collapsed="false">
      <c r="B36" s="81" t="s">
        <v>167</v>
      </c>
      <c r="C36" s="81"/>
      <c r="D36" s="81"/>
      <c r="E36" s="81"/>
    </row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24">
    <mergeCell ref="A1:E2"/>
    <mergeCell ref="A3:E3"/>
    <mergeCell ref="A5:E5"/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0:E30"/>
    <mergeCell ref="D32:E32"/>
    <mergeCell ref="D33:E33"/>
    <mergeCell ref="D34:E34"/>
    <mergeCell ref="D35:E35"/>
    <mergeCell ref="B36:E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2026-04-16T08:40:13Z</dcterms:created>
  <dc:creator>openpyxl</dc:creator>
  <dc:description/>
  <dc:language>en-US</dc:language>
  <cp:lastModifiedBy/>
  <dcterms:modified xsi:type="dcterms:W3CDTF">2026-04-16T08:40:13Z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