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quiditätsplan" sheetId="1" state="visible" r:id="rId2"/>
    <sheet name="Soll-Ist-Vergleich" sheetId="2" state="visible" r:id="rId3"/>
    <sheet name="Schnellcheck-Rechner" sheetId="3" state="visible" r:id="rId4"/>
    <sheet name="Anleitu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<sst xmlns="http://schemas.openxmlformats.org/spreadsheetml/2006/main" count="171" uniqueCount="156">
  <si>
    <t xml:space="preserve">Liquiditätsplanung – Jahresübersicht 2025</t>
  </si>
  <si>
    <t xml:space="preserve">Alle Werte in Euro (brutto) · Blaue Zellen = Eingabefelder · Schwarze Zellen = Formeln</t>
  </si>
  <si>
    <t xml:space="preserve">Position</t>
  </si>
  <si>
    <t xml:space="preserve">Hinweis / Zahlungsziel</t>
  </si>
  <si>
    <t xml:space="preserve">Jan 2025</t>
  </si>
  <si>
    <t xml:space="preserve">Feb 2025</t>
  </si>
  <si>
    <t xml:space="preserve">Mär 2025</t>
  </si>
  <si>
    <t xml:space="preserve">Apr 2025</t>
  </si>
  <si>
    <t xml:space="preserve">Mai 2025</t>
  </si>
  <si>
    <t xml:space="preserve">Jun 2025</t>
  </si>
  <si>
    <t xml:space="preserve">Jul 2025</t>
  </si>
  <si>
    <t xml:space="preserve">Aug 2025</t>
  </si>
  <si>
    <t xml:space="preserve">Sep 2025</t>
  </si>
  <si>
    <t xml:space="preserve">Okt 2025</t>
  </si>
  <si>
    <t xml:space="preserve">Nov 2025</t>
  </si>
  <si>
    <t xml:space="preserve">Dez 2025</t>
  </si>
  <si>
    <t xml:space="preserve">Jahres-
gesamt</t>
  </si>
  <si>
    <t xml:space="preserve">▶  ANFANGSBESTAND (Bank + Kasse)</t>
  </si>
  <si>
    <t xml:space="preserve">Anfangsbestand</t>
  </si>
  <si>
    <t xml:space="preserve">Monat 1: manuell eingeben</t>
  </si>
  <si>
    <t xml:space="preserve">▶  BLOCK A – EINZAHLUNGEN</t>
  </si>
  <si>
    <t xml:space="preserve">   Umsatzerlöse (Zahlungseingang)</t>
  </si>
  <si>
    <t xml:space="preserve">inkl. USt</t>
  </si>
  <si>
    <t xml:space="preserve">   Steuerrückerstattungen</t>
  </si>
  <si>
    <t xml:space="preserve">z. B. Vorsteuer / Finanzamt</t>
  </si>
  <si>
    <t xml:space="preserve">   Kreditauszahlungen</t>
  </si>
  <si>
    <t xml:space="preserve">z. B. KfW-Darlehen</t>
  </si>
  <si>
    <t xml:space="preserve">   Privateinlagen / Gesellschafterdarlehen</t>
  </si>
  <si>
    <t xml:space="preserve">bei Bedarf</t>
  </si>
  <si>
    <t xml:space="preserve">   Anlagenverkäufe / Sonstige</t>
  </si>
  <si>
    <t xml:space="preserve">z. B. Fahrzeug, Maschine</t>
  </si>
  <si>
    <t xml:space="preserve">Summe Einzahlungen</t>
  </si>
  <si>
    <t xml:space="preserve">SUMME Block A</t>
  </si>
  <si>
    <t xml:space="preserve">▶  BLOCK B – AUSZAHLUNGEN</t>
  </si>
  <si>
    <t xml:space="preserve">  Fixkosten</t>
  </si>
  <si>
    <t xml:space="preserve">      Miete / Pacht</t>
  </si>
  <si>
    <t xml:space="preserve">monatlich fällig</t>
  </si>
  <si>
    <t xml:space="preserve">      Löhne &amp; Gehälter (brutto)</t>
  </si>
  <si>
    <t xml:space="preserve">inkl. SV-Abgaben Arbeitgeber</t>
  </si>
  <si>
    <t xml:space="preserve">      Sozialversicherungsbeiträge AG</t>
  </si>
  <si>
    <t xml:space="preserve">ca. 20% der Bruttolöhne</t>
  </si>
  <si>
    <t xml:space="preserve">      Versicherungen</t>
  </si>
  <si>
    <t xml:space="preserve">monatlicher Anteil Jahresprämie</t>
  </si>
  <si>
    <t xml:space="preserve">      Leasingraten</t>
  </si>
  <si>
    <t xml:space="preserve">Fahrzeuge / Maschinen</t>
  </si>
  <si>
    <t xml:space="preserve">      Software &amp; Abonnements</t>
  </si>
  <si>
    <t xml:space="preserve">SaaS, Tools etc.</t>
  </si>
  <si>
    <t xml:space="preserve">  Variable Kosten</t>
  </si>
  <si>
    <t xml:space="preserve">      Wareneinkauf / Material</t>
  </si>
  <si>
    <t xml:space="preserve">abhängig vom Umsatz</t>
  </si>
  <si>
    <t xml:space="preserve">      Fremdleistungen</t>
  </si>
  <si>
    <t xml:space="preserve">Subunternehmer, Freelancer</t>
  </si>
  <si>
    <t xml:space="preserve">      Werbekosten</t>
  </si>
  <si>
    <t xml:space="preserve">Marketing, Online-Ads</t>
  </si>
  <si>
    <t xml:space="preserve">      Provisionen</t>
  </si>
  <si>
    <t xml:space="preserve">Handelsvertreter etc.</t>
  </si>
  <si>
    <t xml:space="preserve">  Einmalige / Sonder-Auszahlungen</t>
  </si>
  <si>
    <t xml:space="preserve">      Umsatzsteuer-Voranmeldung</t>
  </si>
  <si>
    <t xml:space="preserve">monatlich / quartalsweise</t>
  </si>
  <si>
    <t xml:space="preserve">      Körperschaft-/Einkommensteuer</t>
  </si>
  <si>
    <t xml:space="preserve">Vorauszahlung Quartal</t>
  </si>
  <si>
    <t xml:space="preserve">      Investitionen</t>
  </si>
  <si>
    <t xml:space="preserve">Anschaffungen, Umbau</t>
  </si>
  <si>
    <t xml:space="preserve">      Bonuszahlungen</t>
  </si>
  <si>
    <t xml:space="preserve">z. B. Jahresbonus</t>
  </si>
  <si>
    <t xml:space="preserve">      Sondertilgungen / Zinsen</t>
  </si>
  <si>
    <t xml:space="preserve">Kreditrückzahlung</t>
  </si>
  <si>
    <t xml:space="preserve">Summe Auszahlungen</t>
  </si>
  <si>
    <t xml:space="preserve">SUMME Block B</t>
  </si>
  <si>
    <t xml:space="preserve">Über- / Unterdeckung</t>
  </si>
  <si>
    <t xml:space="preserve">Einz. minus Ausz.</t>
  </si>
  <si>
    <t xml:space="preserve">Endbestand (Liquidität Monatsende)</t>
  </si>
  <si>
    <t xml:space="preserve">Anfang + Über-/Unterdeckung</t>
  </si>
  <si>
    <t xml:space="preserve">Gewünschter Mindestpuffer</t>
  </si>
  <si>
    <t xml:space="preserve">Eingabe: Ihr Sicherheitspuffer in €</t>
  </si>
  <si>
    <t xml:space="preserve">Status Liquiditätspuffer</t>
  </si>
  <si>
    <t xml:space="preserve">✔ OK / ⚠ unter Puffer / ✖ Engpass</t>
  </si>
  <si>
    <t xml:space="preserve">Legende: Blaue Zellen = Eingabe (anpassen) │ Gelbe Zellen = wichtige Eingabe │ Schwarze Zellen = Formeln (nicht überschreiben) │ Grüne/Rote Zellen = Statusanzeige</t>
  </si>
  <si>
    <t xml:space="preserve">Soll-Ist-Vergleich – Liquiditätsplanung 2025</t>
  </si>
  <si>
    <t xml:space="preserve">Soll = Plan aus Liquiditätsplan | Ist = tatsächliche Kontobewegungen | Abweichung = Ist − Soll</t>
  </si>
  <si>
    <t xml:space="preserve">Jan 2025
Soll</t>
  </si>
  <si>
    <t xml:space="preserve">Feb 2025
Soll</t>
  </si>
  <si>
    <t xml:space="preserve">Mär 2025
Soll</t>
  </si>
  <si>
    <t xml:space="preserve">Apr 2025
Soll</t>
  </si>
  <si>
    <t xml:space="preserve">Jan 2025
Ist</t>
  </si>
  <si>
    <t xml:space="preserve">Feb 2025
Ist</t>
  </si>
  <si>
    <t xml:space="preserve">Mär 2025
Ist</t>
  </si>
  <si>
    <t xml:space="preserve">Apr 2025
Ist</t>
  </si>
  <si>
    <t xml:space="preserve">Jan 2025
Abw.</t>
  </si>
  <si>
    <t xml:space="preserve">Feb 2025
Abw.</t>
  </si>
  <si>
    <t xml:space="preserve">Mär 2025
Abw.</t>
  </si>
  <si>
    <t xml:space="preserve">Apr 2025
Abw.</t>
  </si>
  <si>
    <t xml:space="preserve">  davon: Umsatzerlöse</t>
  </si>
  <si>
    <t xml:space="preserve">  davon: Löhne &amp; Gehälter</t>
  </si>
  <si>
    <t xml:space="preserve">  davon: Miete/Pacht</t>
  </si>
  <si>
    <t xml:space="preserve">  davon: USt-Voranmeldung</t>
  </si>
  <si>
    <t xml:space="preserve">Über-/Unterdeckung</t>
  </si>
  <si>
    <t xml:space="preserve">Endbestand</t>
  </si>
  <si>
    <t xml:space="preserve">Hinweis: Soll-Werte aus dem Liquiditätsplan übertragen | Ist-Werte aus Kontoauszug / FIBU | Positive Abweichung = besser als geplant | Negative Abweichung = schlechter als geplant</t>
  </si>
  <si>
    <t xml:space="preserve">Liquiditäts-Schnellcheck</t>
  </si>
  <si>
    <t xml:space="preserve">Einmonatiger Vorab-Check – Gelbe Zellen ausfüllen</t>
  </si>
  <si>
    <t xml:space="preserve">Anfangsbestand (Bank &amp; Kasse)</t>
  </si>
  <si>
    <t xml:space="preserve">€ – bitte anpassen</t>
  </si>
  <si>
    <t xml:space="preserve">Erwartete Einzahlungen (brutto)</t>
  </si>
  <si>
    <t xml:space="preserve">Erwartete Auszahlungen (brutto)</t>
  </si>
  <si>
    <t xml:space="preserve">Veränderung (Einz. − Ausz.)</t>
  </si>
  <si>
    <t xml:space="preserve">Voraussichtlicher Endbestand</t>
  </si>
  <si>
    <t xml:space="preserve">Puffer-Differenz (End − Puffer)</t>
  </si>
  <si>
    <t xml:space="preserve">Formeln: Veränderung = Einz.−Ausz. | Endbestand = Anfang+Veränderung | Puffer-Diff = Endbestand−Mindestpuffer</t>
  </si>
  <si>
    <t xml:space="preserve">Anleitung &amp; Legende – Liquiditätsplanung</t>
  </si>
  <si>
    <t xml:space="preserve">LEGENDE – Farbkodierung</t>
  </si>
  <si>
    <t xml:space="preserve">🔵</t>
  </si>
  <si>
    <t xml:space="preserve">Blaue Zellen (Text blau) = Eingabefelder – diese Zellen anpassen</t>
  </si>
  <si>
    <t xml:space="preserve">🟡</t>
  </si>
  <si>
    <t xml:space="preserve">Gelbe Zellen = besonders wichtige Eingaben (Schlüsselannahmen)</t>
  </si>
  <si>
    <t xml:space="preserve">⚫</t>
  </si>
  <si>
    <t xml:space="preserve">Schwarze Zellen = Formeln – bitte nicht manuell überschreiben</t>
  </si>
  <si>
    <t xml:space="preserve">🟢</t>
  </si>
  <si>
    <t xml:space="preserve">Grün hinterlegt = positive Liquidität / Puffer eingehalten</t>
  </si>
  <si>
    <t xml:space="preserve">🔴</t>
  </si>
  <si>
    <t xml:space="preserve">Rot hinterlegt = negative Liquidität / Puffer unterschritten</t>
  </si>
  <si>
    <t xml:space="preserve">SCHRITT-FÜR-SCHRITT-ANLEITUNG</t>
  </si>
  <si>
    <t xml:space="preserve">1.</t>
  </si>
  <si>
    <t xml:space="preserve">Blatt 'Liquiditätsplan' öffnen</t>
  </si>
  <si>
    <t xml:space="preserve">2.</t>
  </si>
  <si>
    <t xml:space="preserve">Anfangsbestand in Zelle C5 (Januar) eintragen – Ihr aktueller Kontostand (Bank + Kasse)</t>
  </si>
  <si>
    <t xml:space="preserve">3.</t>
  </si>
  <si>
    <t xml:space="preserve">Block A (Einzahlungen): Realistisch planen! Zahlungseingang ≠ Rechnungsdatum. Zahlungsziele beachten.</t>
  </si>
  <si>
    <t xml:space="preserve">4.</t>
  </si>
  <si>
    <t xml:space="preserve">Block B (Auszahlungen): Alle Fixkosten, variablen Kosten und Sonderauszahlungen vollständig erfassen.</t>
  </si>
  <si>
    <t xml:space="preserve">5.</t>
  </si>
  <si>
    <t xml:space="preserve">Sonderauszahlungen (Steuern, Boni, Investitionen) unbedingt in den richtigen Monaten ansetzen!</t>
  </si>
  <si>
    <t xml:space="preserve">6.</t>
  </si>
  <si>
    <t xml:space="preserve">Mindestpuffer (Zeile 'Gewünschter Mindestpuffer') je Monat festlegen – Faustregel: min. 1–2 Monats-Fixkosten.</t>
  </si>
  <si>
    <t xml:space="preserve">7.</t>
  </si>
  <si>
    <t xml:space="preserve">Status-Zeile prüfen: ✔ OK = alles gut | ⚠ unter Puffer = Reserve aufbauen | ✖ ENGPASS = sofort handeln.</t>
  </si>
  <si>
    <t xml:space="preserve">8.</t>
  </si>
  <si>
    <t xml:space="preserve">Blatt 'Soll-Ist-Vergleich' monatlich aktualisieren: Ist-Zahlen aus Kontoauszug / FIBU eintragen.</t>
  </si>
  <si>
    <t xml:space="preserve">9.</t>
  </si>
  <si>
    <t xml:space="preserve">Blatt 'Schnellcheck-Rechner' für schnellen Einmonats-Check nutzen.</t>
  </si>
  <si>
    <t xml:space="preserve">HÄUFIGE FEHLER</t>
  </si>
  <si>
    <t xml:space="preserve">⚠</t>
  </si>
  <si>
    <t xml:space="preserve">Umsatzsteuer vergessen: Liquiditätsplan immer mit Bruttowerten arbeiten!</t>
  </si>
  <si>
    <t xml:space="preserve">Zu optimistische Zahlungseingänge: Zahlungsziele (z.B. 30–60 Tage) berücksichtigen.</t>
  </si>
  <si>
    <t xml:space="preserve">Saisonale Schwankungen ignorieren: Monatsdurchschnitte verdecken kritische Monate.</t>
  </si>
  <si>
    <t xml:space="preserve">Sonderauszahlungen zu spät planen: Steuern, Boni, Versicherungsprämien fest einkalkulieren.</t>
  </si>
  <si>
    <t xml:space="preserve">FORMEL-LOGIK</t>
  </si>
  <si>
    <t xml:space="preserve">∑</t>
  </si>
  <si>
    <t xml:space="preserve">Endbestand = Anfangsbestand + Einzahlungen − Auszahlungen</t>
  </si>
  <si>
    <t xml:space="preserve">Über-/Unterdeckung = Summe Einzahlungen − Summe Auszahlungen</t>
  </si>
  <si>
    <t xml:space="preserve">Anfangsbestand Folgemonat = Endbestand Vormonat (automatisch verknüpft)</t>
  </si>
  <si>
    <t xml:space="preserve">PLANUNGSHORIZONT</t>
  </si>
  <si>
    <t xml:space="preserve">✔</t>
  </si>
  <si>
    <t xml:space="preserve">Standard: 12 Monate vorausplanen</t>
  </si>
  <si>
    <t xml:space="preserve">In Krisenzeiten oder bei starkem Wachstum: zusätzlich rollierende 13-Wochen-Planung</t>
  </si>
  <si>
    <t xml:space="preserve">Monatlich aktualisieren und Soll-Ist-Abweichungen analysieren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</si>
</sst>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;\(#,##0.00&quot; €)&quot;;\-"/>
  </numFmts>
  <fonts count="2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i val="true"/>
      <sz val="9"/>
      <color rgb="FFD6E6F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073763"/>
      <name val="Arial"/>
      <family val="0"/>
      <charset val="1"/>
    </font>
    <font>
      <i val="true"/>
      <sz val="8"/>
      <color rgb="FF475569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1B5E20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9"/>
      <color rgb="FF1B5E20"/>
      <name val="Arial"/>
      <family val="0"/>
      <charset val="1"/>
    </font>
    <font>
      <b val="true"/>
      <sz val="10"/>
      <color rgb="FFB71C1C"/>
      <name val="Arial"/>
      <family val="0"/>
      <charset val="1"/>
    </font>
    <font>
      <b val="true"/>
      <i val="true"/>
      <sz val="9"/>
      <color rgb="FFB71C1C"/>
      <name val="Arial"/>
      <family val="0"/>
      <charset val="1"/>
    </font>
    <font>
      <b val="true"/>
      <sz val="9"/>
      <color rgb="FFB71C1C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8"/>
      <color rgb="FFD6E6F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59E0B"/>
      <name val="Arial"/>
      <family val="0"/>
      <charset val="1"/>
    </font>
    <font>
      <b val="true"/>
      <sz val="9"/>
      <color rgb="FF073763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9"/>
      <color rgb="FF073763"/>
      <name val="Arial"/>
      <family val="0"/>
      <charset val="1"/>
    </font>
    <font>
      <i val="true"/>
      <sz val="9"/>
      <color rgb="FF475569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73763"/>
        <bgColor rgb="FF0E548F"/>
      </patternFill>
    </fill>
    <fill>
      <patternFill patternType="solid">
        <fgColor rgb="FF0E548F"/>
        <bgColor rgb="FF073763"/>
      </patternFill>
    </fill>
    <fill>
      <patternFill patternType="solid">
        <fgColor rgb="FFD6E6F5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6E6F5"/>
      </patternFill>
    </fill>
    <fill>
      <patternFill patternType="solid">
        <fgColor rgb="FFFFFFFF"/>
        <bgColor rgb="FFF1F5F9"/>
      </patternFill>
    </fill>
    <fill>
      <patternFill patternType="solid">
        <fgColor rgb="FFFCE4EC"/>
        <bgColor rgb="FFFFF0F3"/>
      </patternFill>
    </fill>
    <fill>
      <patternFill patternType="solid">
        <fgColor rgb="FFFFF0F3"/>
        <bgColor rgb="FFFFF8E1"/>
      </patternFill>
    </fill>
    <fill>
      <patternFill patternType="solid">
        <fgColor rgb="FFFFF8E1"/>
        <bgColor rgb="FFFFF0F3"/>
      </patternFill>
    </fill>
    <fill>
      <patternFill patternType="solid">
        <fgColor rgb="FFF1F5F9"/>
        <bgColor rgb="FFFFF0F3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 diagonalUp="false" diagonalDown="false">
      <left style="thin">
        <color rgb="FFCBD5E1"/>
      </left>
      <right/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charset val="1"/>
        <family val="0"/>
        <b val="1"/>
        <color rgb="FFB71C1C"/>
      </font>
      <fill>
        <patternFill>
          <bgColor rgb="FFFFCCCC"/>
        </patternFill>
      </fill>
    </dxf>
    <dxf>
      <font>
        <name val="Arial"/>
        <charset val="1"/>
        <family val="0"/>
        <b val="1"/>
        <color rgb="FF1B5E20"/>
      </font>
      <fill>
        <patternFill>
          <bgColor rgb="FFCCFFCC"/>
        </patternFill>
      </fill>
    </dxf>
    <dxf>
      <font>
        <name val="Arial"/>
        <charset val="1"/>
        <family val="0"/>
        <b val="1"/>
        <color rgb="FFB71C1C"/>
        <sz val="11"/>
      </font>
      <fill>
        <patternFill>
          <bgColor rgb="FFFFCCCC"/>
        </patternFill>
      </fill>
    </dxf>
    <dxf>
      <font>
        <name val="Arial"/>
        <charset val="1"/>
        <family val="0"/>
        <b val="1"/>
        <color rgb="FFB45309"/>
        <sz val="11"/>
      </font>
      <fill>
        <patternFill>
          <bgColor rgb="FFFFF8E1"/>
        </patternFill>
      </fill>
    </dxf>
    <dxf>
      <font>
        <name val="Arial"/>
        <charset val="1"/>
        <family val="0"/>
        <b val="1"/>
        <color rgb="FF1B5E20"/>
        <sz val="11"/>
      </font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D9EAD3"/>
      <rgbColor rgb="FF808080"/>
      <rgbColor rgb="FF9999FF"/>
      <rgbColor rgb="FFB45309"/>
      <rgbColor rgb="FFFFF8E1"/>
      <rgbColor rgb="FFD6E6F5"/>
      <rgbColor rgb="FF660066"/>
      <rgbColor rgb="FFFF8080"/>
      <rgbColor rgb="FF0E548F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1F5F9"/>
      <rgbColor rgb="FFCCFFCC"/>
      <rgbColor rgb="FFFFF0F3"/>
      <rgbColor rgb="FFFCE4EC"/>
      <rgbColor rgb="FFFF99CC"/>
      <rgbColor rgb="FFCC99FF"/>
      <rgbColor rgb="FFFFCCCC"/>
      <rgbColor rgb="FF3366FF"/>
      <rgbColor rgb="FF33CCCC"/>
      <rgbColor rgb="FF99CC00"/>
      <rgbColor rgb="FFFFCC00"/>
      <rgbColor rgb="FFF59E0B"/>
      <rgbColor rgb="FFFF6600"/>
      <rgbColor rgb="FF475569"/>
      <rgbColor rgb="FF969696"/>
      <rgbColor rgb="FF073763"/>
      <rgbColor rgb="FF339966"/>
      <rgbColor rgb="FF003300"/>
      <rgbColor rgb="FF333300"/>
      <rgbColor rgb="FFB71C1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2"/>
    <col collapsed="false" customWidth="true" hidden="false" outlineLevel="0" max="15" min="3" style="0" width="13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6" hidden="false" customHeight="true" outlineLevel="0" collapsed="false"/>
    <row r="4" customFormat="false" ht="30" hidden="false" customHeight="true" outlineLevel="0" collapsed="false">
      <c r="A4" s="3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3" t="s">
        <v>16</v>
      </c>
    </row>
    <row r="5" customFormat="false" ht="19.5" hidden="false" customHeight="true" outlineLevel="0" collapsed="false">
      <c r="A5" s="5" t="s">
        <v>17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customFormat="false" ht="21.75" hidden="false" customHeight="true" outlineLevel="0" collapsed="false">
      <c r="A6" s="7" t="s">
        <v>18</v>
      </c>
      <c r="B6" s="8" t="s">
        <v>19</v>
      </c>
      <c r="C6" s="9" t="n">
        <v>10000</v>
      </c>
      <c r="D6" s="10" t="n">
        <f aca="false">C36</f>
        <v>5100</v>
      </c>
      <c r="E6" s="10" t="n">
        <f aca="false">D36</f>
        <v>200</v>
      </c>
      <c r="F6" s="10" t="n">
        <f aca="false">E36</f>
        <v>-5200</v>
      </c>
      <c r="G6" s="10" t="n">
        <f aca="false">F36</f>
        <v>-10100</v>
      </c>
      <c r="H6" s="10" t="n">
        <f aca="false">G36</f>
        <v>-15000</v>
      </c>
      <c r="I6" s="10" t="n">
        <f aca="false">H36</f>
        <v>-19900</v>
      </c>
      <c r="J6" s="10" t="n">
        <f aca="false">I36</f>
        <v>-27300</v>
      </c>
      <c r="K6" s="10" t="n">
        <f aca="false">J36</f>
        <v>-32200</v>
      </c>
      <c r="L6" s="10" t="n">
        <f aca="false">K36</f>
        <v>-35600</v>
      </c>
      <c r="M6" s="10" t="n">
        <f aca="false">L36</f>
        <v>-40500</v>
      </c>
      <c r="N6" s="10" t="n">
        <f aca="false">M36</f>
        <v>-45400</v>
      </c>
      <c r="O6" s="11" t="n">
        <f aca="false">C6</f>
        <v>10000</v>
      </c>
    </row>
    <row r="7" customFormat="false" ht="19.5" hidden="false" customHeight="true" outlineLevel="0" collapsed="false">
      <c r="A7" s="12" t="s">
        <v>20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8" hidden="false" customHeight="true" outlineLevel="0" collapsed="false">
      <c r="A8" s="14" t="s">
        <v>21</v>
      </c>
      <c r="B8" s="15" t="s">
        <v>22</v>
      </c>
      <c r="C8" s="16" t="n">
        <v>15000</v>
      </c>
      <c r="D8" s="16" t="n">
        <v>15000</v>
      </c>
      <c r="E8" s="16" t="n">
        <v>15000</v>
      </c>
      <c r="F8" s="16" t="n">
        <v>15000</v>
      </c>
      <c r="G8" s="16" t="n">
        <v>15000</v>
      </c>
      <c r="H8" s="16" t="n">
        <v>15000</v>
      </c>
      <c r="I8" s="16" t="n">
        <v>15000</v>
      </c>
      <c r="J8" s="16" t="n">
        <v>15000</v>
      </c>
      <c r="K8" s="16" t="n">
        <v>15000</v>
      </c>
      <c r="L8" s="16" t="n">
        <v>15000</v>
      </c>
      <c r="M8" s="16" t="n">
        <v>15000</v>
      </c>
      <c r="N8" s="16" t="n">
        <v>15000</v>
      </c>
      <c r="O8" s="17" t="n">
        <f aca="false">SUM(C8:N8)</f>
        <v>180000</v>
      </c>
    </row>
    <row r="9" customFormat="false" ht="18" hidden="false" customHeight="true" outlineLevel="0" collapsed="false">
      <c r="A9" s="14" t="s">
        <v>23</v>
      </c>
      <c r="B9" s="15" t="s">
        <v>24</v>
      </c>
      <c r="C9" s="18" t="n">
        <v>0</v>
      </c>
      <c r="D9" s="18" t="n">
        <v>0</v>
      </c>
      <c r="E9" s="18" t="n">
        <v>2000</v>
      </c>
      <c r="F9" s="18" t="n">
        <v>0</v>
      </c>
      <c r="G9" s="18" t="n">
        <v>0</v>
      </c>
      <c r="H9" s="18" t="n">
        <v>0</v>
      </c>
      <c r="I9" s="18" t="n">
        <v>0</v>
      </c>
      <c r="J9" s="18" t="n">
        <v>0</v>
      </c>
      <c r="K9" s="18" t="n">
        <v>1500</v>
      </c>
      <c r="L9" s="18" t="n">
        <v>0</v>
      </c>
      <c r="M9" s="18" t="n">
        <v>0</v>
      </c>
      <c r="N9" s="18" t="n">
        <v>0</v>
      </c>
      <c r="O9" s="17" t="n">
        <f aca="false">SUM(C9:N9)</f>
        <v>3500</v>
      </c>
    </row>
    <row r="10" customFormat="false" ht="18" hidden="false" customHeight="true" outlineLevel="0" collapsed="false">
      <c r="A10" s="14" t="s">
        <v>25</v>
      </c>
      <c r="B10" s="15" t="s">
        <v>26</v>
      </c>
      <c r="C10" s="18" t="n">
        <v>0</v>
      </c>
      <c r="D10" s="18" t="n">
        <v>0</v>
      </c>
      <c r="E10" s="18" t="n">
        <v>0</v>
      </c>
      <c r="F10" s="18" t="n">
        <v>0</v>
      </c>
      <c r="G10" s="18" t="n">
        <v>0</v>
      </c>
      <c r="H10" s="18" t="n">
        <v>0</v>
      </c>
      <c r="I10" s="18" t="n">
        <v>0</v>
      </c>
      <c r="J10" s="18" t="n">
        <v>0</v>
      </c>
      <c r="K10" s="18" t="n">
        <v>0</v>
      </c>
      <c r="L10" s="18" t="n">
        <v>0</v>
      </c>
      <c r="M10" s="18" t="n">
        <v>0</v>
      </c>
      <c r="N10" s="18" t="n">
        <v>0</v>
      </c>
      <c r="O10" s="17" t="n">
        <f aca="false">SUM(C10:N10)</f>
        <v>0</v>
      </c>
    </row>
    <row r="11" customFormat="false" ht="18" hidden="false" customHeight="true" outlineLevel="0" collapsed="false">
      <c r="A11" s="14" t="s">
        <v>27</v>
      </c>
      <c r="B11" s="15" t="s">
        <v>28</v>
      </c>
      <c r="C11" s="18" t="n">
        <v>0</v>
      </c>
      <c r="D11" s="18" t="n">
        <v>0</v>
      </c>
      <c r="E11" s="18" t="n">
        <v>0</v>
      </c>
      <c r="F11" s="18" t="n">
        <v>0</v>
      </c>
      <c r="G11" s="18" t="n">
        <v>0</v>
      </c>
      <c r="H11" s="18" t="n">
        <v>0</v>
      </c>
      <c r="I11" s="18" t="n">
        <v>0</v>
      </c>
      <c r="J11" s="18" t="n">
        <v>0</v>
      </c>
      <c r="K11" s="18" t="n">
        <v>0</v>
      </c>
      <c r="L11" s="18" t="n">
        <v>0</v>
      </c>
      <c r="M11" s="18" t="n">
        <v>0</v>
      </c>
      <c r="N11" s="18" t="n">
        <v>0</v>
      </c>
      <c r="O11" s="17" t="n">
        <f aca="false">SUM(C11:N11)</f>
        <v>0</v>
      </c>
    </row>
    <row r="12" customFormat="false" ht="18" hidden="false" customHeight="true" outlineLevel="0" collapsed="false">
      <c r="A12" s="14" t="s">
        <v>29</v>
      </c>
      <c r="B12" s="15" t="s">
        <v>30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8" t="n">
        <v>0</v>
      </c>
      <c r="O12" s="17" t="n">
        <f aca="false">SUM(C12:N12)</f>
        <v>0</v>
      </c>
    </row>
    <row r="13" customFormat="false" ht="19.5" hidden="false" customHeight="true" outlineLevel="0" collapsed="false">
      <c r="A13" s="19" t="s">
        <v>31</v>
      </c>
      <c r="B13" s="20" t="s">
        <v>32</v>
      </c>
      <c r="C13" s="21" t="n">
        <f aca="false">C8+C9+C10+C11+C12</f>
        <v>15000</v>
      </c>
      <c r="D13" s="21" t="n">
        <f aca="false">D8+D9+D10+D11+D12</f>
        <v>15000</v>
      </c>
      <c r="E13" s="21" t="n">
        <f aca="false">E8+E9+E10+E11+E12</f>
        <v>17000</v>
      </c>
      <c r="F13" s="21" t="n">
        <f aca="false">F8+F9+F10+F11+F12</f>
        <v>15000</v>
      </c>
      <c r="G13" s="21" t="n">
        <f aca="false">G8+G9+G10+G11+G12</f>
        <v>15000</v>
      </c>
      <c r="H13" s="21" t="n">
        <f aca="false">H8+H9+H10+H11+H12</f>
        <v>15000</v>
      </c>
      <c r="I13" s="21" t="n">
        <f aca="false">I8+I9+I10+I11+I12</f>
        <v>15000</v>
      </c>
      <c r="J13" s="21" t="n">
        <f aca="false">J8+J9+J10+J11+J12</f>
        <v>15000</v>
      </c>
      <c r="K13" s="21" t="n">
        <f aca="false">K8+K9+K10+K11+K12</f>
        <v>16500</v>
      </c>
      <c r="L13" s="21" t="n">
        <f aca="false">L8+L9+L10+L11+L12</f>
        <v>15000</v>
      </c>
      <c r="M13" s="21" t="n">
        <f aca="false">M8+M9+M10+M11+M12</f>
        <v>15000</v>
      </c>
      <c r="N13" s="21" t="n">
        <f aca="false">N8+N9+N10+N11+N12</f>
        <v>15000</v>
      </c>
      <c r="O13" s="21" t="n">
        <f aca="false">SUM(C13:N13)</f>
        <v>183500</v>
      </c>
    </row>
    <row r="14" customFormat="false" ht="19.5" hidden="false" customHeight="true" outlineLevel="0" collapsed="false">
      <c r="A14" s="22" t="s">
        <v>33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customFormat="false" ht="15.75" hidden="false" customHeight="true" outlineLevel="0" collapsed="false">
      <c r="A15" s="24" t="s">
        <v>34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customFormat="false" ht="18" hidden="false" customHeight="true" outlineLevel="0" collapsed="false">
      <c r="A16" s="14" t="s">
        <v>35</v>
      </c>
      <c r="B16" s="15" t="s">
        <v>36</v>
      </c>
      <c r="C16" s="18" t="n">
        <v>2000</v>
      </c>
      <c r="D16" s="18" t="n">
        <v>2000</v>
      </c>
      <c r="E16" s="18" t="n">
        <v>2000</v>
      </c>
      <c r="F16" s="18" t="n">
        <v>2000</v>
      </c>
      <c r="G16" s="18" t="n">
        <v>2000</v>
      </c>
      <c r="H16" s="18" t="n">
        <v>2000</v>
      </c>
      <c r="I16" s="18" t="n">
        <v>2000</v>
      </c>
      <c r="J16" s="18" t="n">
        <v>2000</v>
      </c>
      <c r="K16" s="18" t="n">
        <v>2000</v>
      </c>
      <c r="L16" s="18" t="n">
        <v>2000</v>
      </c>
      <c r="M16" s="18" t="n">
        <v>2000</v>
      </c>
      <c r="N16" s="18" t="n">
        <v>2000</v>
      </c>
      <c r="O16" s="17" t="n">
        <f aca="false">SUM(C16:N16)</f>
        <v>24000</v>
      </c>
    </row>
    <row r="17" customFormat="false" ht="18" hidden="false" customHeight="true" outlineLevel="0" collapsed="false">
      <c r="A17" s="14" t="s">
        <v>37</v>
      </c>
      <c r="B17" s="15" t="s">
        <v>38</v>
      </c>
      <c r="C17" s="18" t="n">
        <v>8000</v>
      </c>
      <c r="D17" s="18" t="n">
        <v>8000</v>
      </c>
      <c r="E17" s="18" t="n">
        <v>8000</v>
      </c>
      <c r="F17" s="18" t="n">
        <v>8000</v>
      </c>
      <c r="G17" s="18" t="n">
        <v>8000</v>
      </c>
      <c r="H17" s="18" t="n">
        <v>8000</v>
      </c>
      <c r="I17" s="18" t="n">
        <v>8000</v>
      </c>
      <c r="J17" s="18" t="n">
        <v>8000</v>
      </c>
      <c r="K17" s="18" t="n">
        <v>8000</v>
      </c>
      <c r="L17" s="18" t="n">
        <v>8000</v>
      </c>
      <c r="M17" s="18" t="n">
        <v>8000</v>
      </c>
      <c r="N17" s="18" t="n">
        <v>8000</v>
      </c>
      <c r="O17" s="17" t="n">
        <f aca="false">SUM(C17:N17)</f>
        <v>96000</v>
      </c>
    </row>
    <row r="18" customFormat="false" ht="18" hidden="false" customHeight="true" outlineLevel="0" collapsed="false">
      <c r="A18" s="14" t="s">
        <v>39</v>
      </c>
      <c r="B18" s="15" t="s">
        <v>40</v>
      </c>
      <c r="C18" s="18" t="n">
        <v>1600</v>
      </c>
      <c r="D18" s="18" t="n">
        <v>1600</v>
      </c>
      <c r="E18" s="18" t="n">
        <v>1600</v>
      </c>
      <c r="F18" s="18" t="n">
        <v>1600</v>
      </c>
      <c r="G18" s="18" t="n">
        <v>1600</v>
      </c>
      <c r="H18" s="18" t="n">
        <v>1600</v>
      </c>
      <c r="I18" s="18" t="n">
        <v>1600</v>
      </c>
      <c r="J18" s="18" t="n">
        <v>1600</v>
      </c>
      <c r="K18" s="18" t="n">
        <v>1600</v>
      </c>
      <c r="L18" s="18" t="n">
        <v>1600</v>
      </c>
      <c r="M18" s="18" t="n">
        <v>1600</v>
      </c>
      <c r="N18" s="18" t="n">
        <v>1600</v>
      </c>
      <c r="O18" s="17" t="n">
        <f aca="false">SUM(C18:N18)</f>
        <v>19200</v>
      </c>
    </row>
    <row r="19" customFormat="false" ht="18" hidden="false" customHeight="true" outlineLevel="0" collapsed="false">
      <c r="A19" s="14" t="s">
        <v>41</v>
      </c>
      <c r="B19" s="15" t="s">
        <v>42</v>
      </c>
      <c r="C19" s="18" t="n">
        <v>300</v>
      </c>
      <c r="D19" s="18" t="n">
        <v>300</v>
      </c>
      <c r="E19" s="18" t="n">
        <v>300</v>
      </c>
      <c r="F19" s="18" t="n">
        <v>300</v>
      </c>
      <c r="G19" s="18" t="n">
        <v>300</v>
      </c>
      <c r="H19" s="18" t="n">
        <v>300</v>
      </c>
      <c r="I19" s="18" t="n">
        <v>300</v>
      </c>
      <c r="J19" s="18" t="n">
        <v>300</v>
      </c>
      <c r="K19" s="18" t="n">
        <v>300</v>
      </c>
      <c r="L19" s="18" t="n">
        <v>300</v>
      </c>
      <c r="M19" s="18" t="n">
        <v>300</v>
      </c>
      <c r="N19" s="18" t="n">
        <v>300</v>
      </c>
      <c r="O19" s="17" t="n">
        <f aca="false">SUM(C19:N19)</f>
        <v>3600</v>
      </c>
    </row>
    <row r="20" customFormat="false" ht="18" hidden="false" customHeight="true" outlineLevel="0" collapsed="false">
      <c r="A20" s="14" t="s">
        <v>43</v>
      </c>
      <c r="B20" s="15" t="s">
        <v>44</v>
      </c>
      <c r="C20" s="18" t="n">
        <v>500</v>
      </c>
      <c r="D20" s="18" t="n">
        <v>500</v>
      </c>
      <c r="E20" s="18" t="n">
        <v>500</v>
      </c>
      <c r="F20" s="18" t="n">
        <v>500</v>
      </c>
      <c r="G20" s="18" t="n">
        <v>500</v>
      </c>
      <c r="H20" s="18" t="n">
        <v>500</v>
      </c>
      <c r="I20" s="18" t="n">
        <v>500</v>
      </c>
      <c r="J20" s="18" t="n">
        <v>500</v>
      </c>
      <c r="K20" s="18" t="n">
        <v>500</v>
      </c>
      <c r="L20" s="18" t="n">
        <v>500</v>
      </c>
      <c r="M20" s="18" t="n">
        <v>500</v>
      </c>
      <c r="N20" s="18" t="n">
        <v>500</v>
      </c>
      <c r="O20" s="17" t="n">
        <f aca="false">SUM(C20:N20)</f>
        <v>6000</v>
      </c>
    </row>
    <row r="21" customFormat="false" ht="18" hidden="false" customHeight="true" outlineLevel="0" collapsed="false">
      <c r="A21" s="14" t="s">
        <v>45</v>
      </c>
      <c r="B21" s="15" t="s">
        <v>46</v>
      </c>
      <c r="C21" s="18" t="n">
        <v>200</v>
      </c>
      <c r="D21" s="18" t="n">
        <v>200</v>
      </c>
      <c r="E21" s="18" t="n">
        <v>200</v>
      </c>
      <c r="F21" s="18" t="n">
        <v>200</v>
      </c>
      <c r="G21" s="18" t="n">
        <v>200</v>
      </c>
      <c r="H21" s="18" t="n">
        <v>200</v>
      </c>
      <c r="I21" s="18" t="n">
        <v>200</v>
      </c>
      <c r="J21" s="18" t="n">
        <v>200</v>
      </c>
      <c r="K21" s="18" t="n">
        <v>200</v>
      </c>
      <c r="L21" s="18" t="n">
        <v>200</v>
      </c>
      <c r="M21" s="18" t="n">
        <v>200</v>
      </c>
      <c r="N21" s="18" t="n">
        <v>200</v>
      </c>
      <c r="O21" s="17" t="n">
        <f aca="false">SUM(C21:N21)</f>
        <v>2400</v>
      </c>
    </row>
    <row r="22" customFormat="false" ht="15.75" hidden="false" customHeight="true" outlineLevel="0" collapsed="false">
      <c r="A22" s="24" t="s">
        <v>47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customFormat="false" ht="18" hidden="false" customHeight="true" outlineLevel="0" collapsed="false">
      <c r="A23" s="14" t="s">
        <v>48</v>
      </c>
      <c r="B23" s="15" t="s">
        <v>49</v>
      </c>
      <c r="C23" s="18" t="n">
        <v>4000</v>
      </c>
      <c r="D23" s="18" t="n">
        <v>4000</v>
      </c>
      <c r="E23" s="18" t="n">
        <v>4000</v>
      </c>
      <c r="F23" s="18" t="n">
        <v>4000</v>
      </c>
      <c r="G23" s="18" t="n">
        <v>4000</v>
      </c>
      <c r="H23" s="18" t="n">
        <v>4000</v>
      </c>
      <c r="I23" s="18" t="n">
        <v>4000</v>
      </c>
      <c r="J23" s="18" t="n">
        <v>4000</v>
      </c>
      <c r="K23" s="18" t="n">
        <v>4000</v>
      </c>
      <c r="L23" s="18" t="n">
        <v>4000</v>
      </c>
      <c r="M23" s="18" t="n">
        <v>4000</v>
      </c>
      <c r="N23" s="18" t="n">
        <v>4000</v>
      </c>
      <c r="O23" s="17" t="n">
        <f aca="false">SUM(C23:N23)</f>
        <v>48000</v>
      </c>
    </row>
    <row r="24" customFormat="false" ht="18" hidden="false" customHeight="true" outlineLevel="0" collapsed="false">
      <c r="A24" s="14" t="s">
        <v>50</v>
      </c>
      <c r="B24" s="15" t="s">
        <v>51</v>
      </c>
      <c r="C24" s="18" t="n">
        <v>1000</v>
      </c>
      <c r="D24" s="18" t="n">
        <v>1000</v>
      </c>
      <c r="E24" s="18" t="n">
        <v>1000</v>
      </c>
      <c r="F24" s="18" t="n">
        <v>1000</v>
      </c>
      <c r="G24" s="18" t="n">
        <v>1000</v>
      </c>
      <c r="H24" s="18" t="n">
        <v>1000</v>
      </c>
      <c r="I24" s="18" t="n">
        <v>1000</v>
      </c>
      <c r="J24" s="18" t="n">
        <v>1000</v>
      </c>
      <c r="K24" s="18" t="n">
        <v>1000</v>
      </c>
      <c r="L24" s="18" t="n">
        <v>1000</v>
      </c>
      <c r="M24" s="18" t="n">
        <v>1000</v>
      </c>
      <c r="N24" s="18" t="n">
        <v>1000</v>
      </c>
      <c r="O24" s="17" t="n">
        <f aca="false">SUM(C24:N24)</f>
        <v>12000</v>
      </c>
    </row>
    <row r="25" customFormat="false" ht="18" hidden="false" customHeight="true" outlineLevel="0" collapsed="false">
      <c r="A25" s="14" t="s">
        <v>52</v>
      </c>
      <c r="B25" s="15" t="s">
        <v>53</v>
      </c>
      <c r="C25" s="18" t="n">
        <v>500</v>
      </c>
      <c r="D25" s="18" t="n">
        <v>500</v>
      </c>
      <c r="E25" s="18" t="n">
        <v>500</v>
      </c>
      <c r="F25" s="18" t="n">
        <v>500</v>
      </c>
      <c r="G25" s="18" t="n">
        <v>500</v>
      </c>
      <c r="H25" s="18" t="n">
        <v>500</v>
      </c>
      <c r="I25" s="18" t="n">
        <v>500</v>
      </c>
      <c r="J25" s="18" t="n">
        <v>500</v>
      </c>
      <c r="K25" s="18" t="n">
        <v>500</v>
      </c>
      <c r="L25" s="18" t="n">
        <v>500</v>
      </c>
      <c r="M25" s="18" t="n">
        <v>500</v>
      </c>
      <c r="N25" s="18" t="n">
        <v>500</v>
      </c>
      <c r="O25" s="17" t="n">
        <f aca="false">SUM(C25:N25)</f>
        <v>6000</v>
      </c>
    </row>
    <row r="26" customFormat="false" ht="18" hidden="false" customHeight="true" outlineLevel="0" collapsed="false">
      <c r="A26" s="14" t="s">
        <v>54</v>
      </c>
      <c r="B26" s="15" t="s">
        <v>55</v>
      </c>
      <c r="C26" s="18" t="n">
        <v>300</v>
      </c>
      <c r="D26" s="18" t="n">
        <v>300</v>
      </c>
      <c r="E26" s="18" t="n">
        <v>300</v>
      </c>
      <c r="F26" s="18" t="n">
        <v>300</v>
      </c>
      <c r="G26" s="18" t="n">
        <v>300</v>
      </c>
      <c r="H26" s="18" t="n">
        <v>300</v>
      </c>
      <c r="I26" s="18" t="n">
        <v>300</v>
      </c>
      <c r="J26" s="18" t="n">
        <v>300</v>
      </c>
      <c r="K26" s="18" t="n">
        <v>300</v>
      </c>
      <c r="L26" s="18" t="n">
        <v>300</v>
      </c>
      <c r="M26" s="18" t="n">
        <v>300</v>
      </c>
      <c r="N26" s="18" t="n">
        <v>300</v>
      </c>
      <c r="O26" s="17" t="n">
        <f aca="false">SUM(C26:N26)</f>
        <v>3600</v>
      </c>
    </row>
    <row r="27" customFormat="false" ht="15.75" hidden="false" customHeight="true" outlineLevel="0" collapsed="false">
      <c r="A27" s="24" t="s">
        <v>56</v>
      </c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customFormat="false" ht="18" hidden="false" customHeight="true" outlineLevel="0" collapsed="false">
      <c r="A28" s="14" t="s">
        <v>57</v>
      </c>
      <c r="B28" s="15" t="s">
        <v>58</v>
      </c>
      <c r="C28" s="18" t="n">
        <v>1000</v>
      </c>
      <c r="D28" s="18" t="n">
        <v>1000</v>
      </c>
      <c r="E28" s="18" t="n">
        <v>1000</v>
      </c>
      <c r="F28" s="18" t="n">
        <v>1000</v>
      </c>
      <c r="G28" s="18" t="n">
        <v>1000</v>
      </c>
      <c r="H28" s="18" t="n">
        <v>1000</v>
      </c>
      <c r="I28" s="18" t="n">
        <v>1000</v>
      </c>
      <c r="J28" s="18" t="n">
        <v>1000</v>
      </c>
      <c r="K28" s="18" t="n">
        <v>1000</v>
      </c>
      <c r="L28" s="18" t="n">
        <v>1000</v>
      </c>
      <c r="M28" s="18" t="n">
        <v>1000</v>
      </c>
      <c r="N28" s="18" t="n">
        <v>1000</v>
      </c>
      <c r="O28" s="17" t="n">
        <f aca="false">SUM(C28:N28)</f>
        <v>12000</v>
      </c>
    </row>
    <row r="29" customFormat="false" ht="18" hidden="false" customHeight="true" outlineLevel="0" collapsed="false">
      <c r="A29" s="14" t="s">
        <v>59</v>
      </c>
      <c r="B29" s="15" t="s">
        <v>60</v>
      </c>
      <c r="C29" s="18" t="n">
        <v>0</v>
      </c>
      <c r="D29" s="18" t="n">
        <v>0</v>
      </c>
      <c r="E29" s="18" t="n">
        <v>2500</v>
      </c>
      <c r="F29" s="18" t="n">
        <v>0</v>
      </c>
      <c r="G29" s="18" t="n">
        <v>0</v>
      </c>
      <c r="H29" s="18" t="n">
        <v>0</v>
      </c>
      <c r="I29" s="18" t="n">
        <v>2500</v>
      </c>
      <c r="J29" s="18" t="n">
        <v>0</v>
      </c>
      <c r="K29" s="18" t="n">
        <v>0</v>
      </c>
      <c r="L29" s="18" t="n">
        <v>0</v>
      </c>
      <c r="M29" s="18" t="n">
        <v>0</v>
      </c>
      <c r="N29" s="18" t="n">
        <v>0</v>
      </c>
      <c r="O29" s="17" t="n">
        <f aca="false">SUM(C29:N29)</f>
        <v>5000</v>
      </c>
    </row>
    <row r="30" customFormat="false" ht="18" hidden="false" customHeight="true" outlineLevel="0" collapsed="false">
      <c r="A30" s="14" t="s">
        <v>61</v>
      </c>
      <c r="B30" s="15" t="s">
        <v>62</v>
      </c>
      <c r="C30" s="18" t="n">
        <v>0</v>
      </c>
      <c r="D30" s="18" t="n">
        <v>0</v>
      </c>
      <c r="E30" s="18" t="n">
        <v>0</v>
      </c>
      <c r="F30" s="18" t="n">
        <v>0</v>
      </c>
      <c r="G30" s="18" t="n">
        <v>0</v>
      </c>
      <c r="H30" s="18" t="n">
        <v>0</v>
      </c>
      <c r="I30" s="18" t="n">
        <v>0</v>
      </c>
      <c r="J30" s="18" t="n">
        <v>0</v>
      </c>
      <c r="K30" s="18" t="n">
        <v>0</v>
      </c>
      <c r="L30" s="18" t="n">
        <v>0</v>
      </c>
      <c r="M30" s="18" t="n">
        <v>0</v>
      </c>
      <c r="N30" s="18" t="n">
        <v>0</v>
      </c>
      <c r="O30" s="17" t="n">
        <f aca="false">SUM(C30:N30)</f>
        <v>0</v>
      </c>
    </row>
    <row r="31" customFormat="false" ht="18" hidden="false" customHeight="true" outlineLevel="0" collapsed="false">
      <c r="A31" s="14" t="s">
        <v>63</v>
      </c>
      <c r="B31" s="15" t="s">
        <v>64</v>
      </c>
      <c r="C31" s="18" t="n">
        <v>0</v>
      </c>
      <c r="D31" s="18" t="n">
        <v>0</v>
      </c>
      <c r="E31" s="18" t="n">
        <v>0</v>
      </c>
      <c r="F31" s="18" t="n">
        <v>0</v>
      </c>
      <c r="G31" s="18" t="n">
        <v>0</v>
      </c>
      <c r="H31" s="18" t="n">
        <v>0</v>
      </c>
      <c r="I31" s="18" t="n">
        <v>0</v>
      </c>
      <c r="J31" s="18" t="n">
        <v>0</v>
      </c>
      <c r="K31" s="18" t="n">
        <v>0</v>
      </c>
      <c r="L31" s="18" t="n">
        <v>0</v>
      </c>
      <c r="M31" s="18" t="n">
        <v>0</v>
      </c>
      <c r="N31" s="18" t="n">
        <v>3000</v>
      </c>
      <c r="O31" s="17" t="n">
        <f aca="false">SUM(C31:N31)</f>
        <v>3000</v>
      </c>
    </row>
    <row r="32" customFormat="false" ht="18" hidden="false" customHeight="true" outlineLevel="0" collapsed="false">
      <c r="A32" s="14" t="s">
        <v>65</v>
      </c>
      <c r="B32" s="15" t="s">
        <v>66</v>
      </c>
      <c r="C32" s="18" t="n">
        <v>500</v>
      </c>
      <c r="D32" s="18" t="n">
        <v>500</v>
      </c>
      <c r="E32" s="18" t="n">
        <v>500</v>
      </c>
      <c r="F32" s="18" t="n">
        <v>500</v>
      </c>
      <c r="G32" s="18" t="n">
        <v>500</v>
      </c>
      <c r="H32" s="18" t="n">
        <v>500</v>
      </c>
      <c r="I32" s="18" t="n">
        <v>500</v>
      </c>
      <c r="J32" s="18" t="n">
        <v>500</v>
      </c>
      <c r="K32" s="18" t="n">
        <v>500</v>
      </c>
      <c r="L32" s="18" t="n">
        <v>500</v>
      </c>
      <c r="M32" s="18" t="n">
        <v>500</v>
      </c>
      <c r="N32" s="18" t="n">
        <v>500</v>
      </c>
      <c r="O32" s="17" t="n">
        <f aca="false">SUM(C32:N32)</f>
        <v>6000</v>
      </c>
    </row>
    <row r="33" customFormat="false" ht="19.5" hidden="false" customHeight="true" outlineLevel="0" collapsed="false">
      <c r="A33" s="26" t="s">
        <v>67</v>
      </c>
      <c r="B33" s="27" t="s">
        <v>68</v>
      </c>
      <c r="C33" s="28" t="n">
        <f aca="false">C16+C17+C18+C19+C20+C21+C23+C24+C25+C26+C28+C29+C30+C31+C32</f>
        <v>19900</v>
      </c>
      <c r="D33" s="28" t="n">
        <f aca="false">D16+D17+D18+D19+D20+D21+D23+D24+D25+D26+D28+D29+D30+D31+D32</f>
        <v>19900</v>
      </c>
      <c r="E33" s="28" t="n">
        <f aca="false">E16+E17+E18+E19+E20+E21+E23+E24+E25+E26+E28+E29+E30+E31+E32</f>
        <v>22400</v>
      </c>
      <c r="F33" s="28" t="n">
        <f aca="false">F16+F17+F18+F19+F20+F21+F23+F24+F25+F26+F28+F29+F30+F31+F32</f>
        <v>19900</v>
      </c>
      <c r="G33" s="28" t="n">
        <f aca="false">G16+G17+G18+G19+G20+G21+G23+G24+G25+G26+G28+G29+G30+G31+G32</f>
        <v>19900</v>
      </c>
      <c r="H33" s="28" t="n">
        <f aca="false">H16+H17+H18+H19+H20+H21+H23+H24+H25+H26+H28+H29+H30+H31+H32</f>
        <v>19900</v>
      </c>
      <c r="I33" s="28" t="n">
        <f aca="false">I16+I17+I18+I19+I20+I21+I23+I24+I25+I26+I28+I29+I30+I31+I32</f>
        <v>22400</v>
      </c>
      <c r="J33" s="28" t="n">
        <f aca="false">J16+J17+J18+J19+J20+J21+J23+J24+J25+J26+J28+J29+J30+J31+J32</f>
        <v>19900</v>
      </c>
      <c r="K33" s="28" t="n">
        <f aca="false">K16+K17+K18+K19+K20+K21+K23+K24+K25+K26+K28+K29+K30+K31+K32</f>
        <v>19900</v>
      </c>
      <c r="L33" s="28" t="n">
        <f aca="false">L16+L17+L18+L19+L20+L21+L23+L24+L25+L26+L28+L29+L30+L31+L32</f>
        <v>19900</v>
      </c>
      <c r="M33" s="28" t="n">
        <f aca="false">M16+M17+M18+M19+M20+M21+M23+M24+M25+M26+M28+M29+M30+M31+M32</f>
        <v>19900</v>
      </c>
      <c r="N33" s="28" t="n">
        <f aca="false">N16+N17+N18+N19+N20+N21+N23+N24+N25+N26+N28+N29+N30+N31+N32</f>
        <v>22900</v>
      </c>
      <c r="O33" s="28" t="n">
        <f aca="false">SUM(C33:N33)</f>
        <v>246800</v>
      </c>
    </row>
    <row r="34" customFormat="false" ht="6" hidden="false" customHeight="true" outlineLevel="0" collapsed="false"/>
    <row r="35" customFormat="false" ht="21.75" hidden="false" customHeight="true" outlineLevel="0" collapsed="false">
      <c r="A35" s="29" t="s">
        <v>69</v>
      </c>
      <c r="B35" s="30" t="s">
        <v>70</v>
      </c>
      <c r="C35" s="31" t="n">
        <f aca="false">C13-C33</f>
        <v>-4900</v>
      </c>
      <c r="D35" s="31" t="n">
        <f aca="false">D13-D33</f>
        <v>-4900</v>
      </c>
      <c r="E35" s="31" t="n">
        <f aca="false">E13-E33</f>
        <v>-5400</v>
      </c>
      <c r="F35" s="31" t="n">
        <f aca="false">F13-F33</f>
        <v>-4900</v>
      </c>
      <c r="G35" s="31" t="n">
        <f aca="false">G13-G33</f>
        <v>-4900</v>
      </c>
      <c r="H35" s="31" t="n">
        <f aca="false">H13-H33</f>
        <v>-4900</v>
      </c>
      <c r="I35" s="31" t="n">
        <f aca="false">I13-I33</f>
        <v>-7400</v>
      </c>
      <c r="J35" s="31" t="n">
        <f aca="false">J13-J33</f>
        <v>-4900</v>
      </c>
      <c r="K35" s="31" t="n">
        <f aca="false">K13-K33</f>
        <v>-3400</v>
      </c>
      <c r="L35" s="31" t="n">
        <f aca="false">L13-L33</f>
        <v>-4900</v>
      </c>
      <c r="M35" s="31" t="n">
        <f aca="false">M13-M33</f>
        <v>-4900</v>
      </c>
      <c r="N35" s="31" t="n">
        <f aca="false">N13-N33</f>
        <v>-7900</v>
      </c>
      <c r="O35" s="31" t="n">
        <f aca="false">SUM(C35:N35)</f>
        <v>-63300</v>
      </c>
    </row>
    <row r="36" customFormat="false" ht="25.5" hidden="false" customHeight="true" outlineLevel="0" collapsed="false">
      <c r="A36" s="32" t="s">
        <v>71</v>
      </c>
      <c r="B36" s="30" t="s">
        <v>72</v>
      </c>
      <c r="C36" s="33" t="n">
        <f aca="false">C6+C35</f>
        <v>5100</v>
      </c>
      <c r="D36" s="33" t="n">
        <f aca="false">D6+D35</f>
        <v>200</v>
      </c>
      <c r="E36" s="33" t="n">
        <f aca="false">E6+E35</f>
        <v>-5200</v>
      </c>
      <c r="F36" s="33" t="n">
        <f aca="false">F6+F35</f>
        <v>-10100</v>
      </c>
      <c r="G36" s="33" t="n">
        <f aca="false">G6+G35</f>
        <v>-15000</v>
      </c>
      <c r="H36" s="33" t="n">
        <f aca="false">H6+H35</f>
        <v>-19900</v>
      </c>
      <c r="I36" s="33" t="n">
        <f aca="false">I6+I35</f>
        <v>-27300</v>
      </c>
      <c r="J36" s="33" t="n">
        <f aca="false">J6+J35</f>
        <v>-32200</v>
      </c>
      <c r="K36" s="33" t="n">
        <f aca="false">K6+K35</f>
        <v>-35600</v>
      </c>
      <c r="L36" s="33" t="n">
        <f aca="false">L6+L35</f>
        <v>-40500</v>
      </c>
      <c r="M36" s="33" t="n">
        <f aca="false">M6+M35</f>
        <v>-45400</v>
      </c>
      <c r="N36" s="33" t="n">
        <f aca="false">N6+N35</f>
        <v>-53300</v>
      </c>
      <c r="O36" s="33" t="n">
        <f aca="false">N36</f>
        <v>-53300</v>
      </c>
    </row>
    <row r="38" customFormat="false" ht="18" hidden="false" customHeight="true" outlineLevel="0" collapsed="false">
      <c r="A38" s="34" t="s">
        <v>73</v>
      </c>
      <c r="B38" s="35" t="s">
        <v>74</v>
      </c>
      <c r="C38" s="16" t="n">
        <v>5000</v>
      </c>
      <c r="D38" s="36" t="n">
        <v>5000</v>
      </c>
      <c r="E38" s="36" t="n">
        <v>5000</v>
      </c>
      <c r="F38" s="36" t="n">
        <v>5000</v>
      </c>
      <c r="G38" s="36" t="n">
        <v>5000</v>
      </c>
      <c r="H38" s="36" t="n">
        <v>5000</v>
      </c>
      <c r="I38" s="36" t="n">
        <v>5000</v>
      </c>
      <c r="J38" s="36" t="n">
        <v>5000</v>
      </c>
      <c r="K38" s="36" t="n">
        <v>5000</v>
      </c>
      <c r="L38" s="36" t="n">
        <v>5000</v>
      </c>
      <c r="M38" s="36" t="n">
        <v>5000</v>
      </c>
      <c r="N38" s="36" t="n">
        <v>5000</v>
      </c>
      <c r="O38" s="37"/>
    </row>
    <row r="39" customFormat="false" ht="18" hidden="false" customHeight="true" outlineLevel="0" collapsed="false">
      <c r="A39" s="38" t="s">
        <v>75</v>
      </c>
      <c r="B39" s="39" t="s">
        <v>76</v>
      </c>
      <c r="C39" s="40" t="str">
        <f aca="false">IF(C36&lt;0,"✖ ENGPASS",IF(C36&lt;C38,"⚠ unter Puffer","✔ OK"))</f>
        <v>✔ OK</v>
      </c>
      <c r="D39" s="40" t="str">
        <f aca="false">IF(D36&lt;0,"✖ ENGPASS",IF(D36&lt;D38,"⚠ unter Puffer","✔ OK"))</f>
        <v>⚠ unter Puffer</v>
      </c>
      <c r="E39" s="40" t="str">
        <f aca="false">IF(E36&lt;0,"✖ ENGPASS",IF(E36&lt;E38,"⚠ unter Puffer","✔ OK"))</f>
        <v>✖ ENGPASS</v>
      </c>
      <c r="F39" s="40" t="str">
        <f aca="false">IF(F36&lt;0,"✖ ENGPASS",IF(F36&lt;F38,"⚠ unter Puffer","✔ OK"))</f>
        <v>✖ ENGPASS</v>
      </c>
      <c r="G39" s="40" t="str">
        <f aca="false">IF(G36&lt;0,"✖ ENGPASS",IF(G36&lt;G38,"⚠ unter Puffer","✔ OK"))</f>
        <v>✖ ENGPASS</v>
      </c>
      <c r="H39" s="40" t="str">
        <f aca="false">IF(H36&lt;0,"✖ ENGPASS",IF(H36&lt;H38,"⚠ unter Puffer","✔ OK"))</f>
        <v>✖ ENGPASS</v>
      </c>
      <c r="I39" s="40" t="str">
        <f aca="false">IF(I36&lt;0,"✖ ENGPASS",IF(I36&lt;I38,"⚠ unter Puffer","✔ OK"))</f>
        <v>✖ ENGPASS</v>
      </c>
      <c r="J39" s="40" t="str">
        <f aca="false">IF(J36&lt;0,"✖ ENGPASS",IF(J36&lt;J38,"⚠ unter Puffer","✔ OK"))</f>
        <v>✖ ENGPASS</v>
      </c>
      <c r="K39" s="40" t="str">
        <f aca="false">IF(K36&lt;0,"✖ ENGPASS",IF(K36&lt;K38,"⚠ unter Puffer","✔ OK"))</f>
        <v>✖ ENGPASS</v>
      </c>
      <c r="L39" s="40" t="str">
        <f aca="false">IF(L36&lt;0,"✖ ENGPASS",IF(L36&lt;L38,"⚠ unter Puffer","✔ OK"))</f>
        <v>✖ ENGPASS</v>
      </c>
      <c r="M39" s="40" t="str">
        <f aca="false">IF(M36&lt;0,"✖ ENGPASS",IF(M36&lt;M38,"⚠ unter Puffer","✔ OK"))</f>
        <v>✖ ENGPASS</v>
      </c>
      <c r="N39" s="40" t="str">
        <f aca="false">IF(N36&lt;0,"✖ ENGPASS",IF(N36&lt;N38,"⚠ unter Puffer","✔ OK"))</f>
        <v>✖ ENGPASS</v>
      </c>
      <c r="O39" s="41"/>
    </row>
    <row r="41" customFormat="false" ht="6" hidden="false" customHeight="true" outlineLevel="0" collapsed="false"/>
    <row r="42" customFormat="false" ht="15" hidden="false" customHeight="false" outlineLevel="0" collapsed="false">
      <c r="A42" s="42" t="s">
        <v>77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</sheetData>
  <mergeCells count="9">
    <mergeCell ref="A1:O1"/>
    <mergeCell ref="A2:O2"/>
    <mergeCell ref="A5:B5"/>
    <mergeCell ref="A7:B7"/>
    <mergeCell ref="A14:B14"/>
    <mergeCell ref="A15:B15"/>
    <mergeCell ref="A22:B22"/>
    <mergeCell ref="A27:B27"/>
    <mergeCell ref="A42:O42"/>
  </mergeCells>
  <conditionalFormatting sqref="C36:N36">
    <cfRule type="cellIs" priority="2" operator="lessThan" aboveAverage="0" equalAverage="0" bottom="0" percent="0" rank="0" text="" dxfId="0">
      <formula>0</formula>
    </cfRule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13" min="2" style="0" width="14"/>
  </cols>
  <sheetData>
    <row r="1" customFormat="false" ht="36" hidden="false" customHeight="true" outlineLevel="0" collapsed="false">
      <c r="A1" s="43" t="s">
        <v>78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customFormat="false" ht="19.5" hidden="false" customHeight="true" outlineLevel="0" collapsed="false">
      <c r="A2" s="2" t="s">
        <v>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6" hidden="false" customHeight="true" outlineLevel="0" collapsed="false"/>
    <row r="4" customFormat="false" ht="27.75" hidden="false" customHeight="true" outlineLevel="0" collapsed="false">
      <c r="A4" s="3" t="s">
        <v>2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3" t="s">
        <v>87</v>
      </c>
      <c r="J4" s="3" t="s">
        <v>88</v>
      </c>
      <c r="K4" s="3" t="s">
        <v>89</v>
      </c>
      <c r="L4" s="3" t="s">
        <v>90</v>
      </c>
      <c r="M4" s="3" t="s">
        <v>91</v>
      </c>
    </row>
    <row r="5" customFormat="false" ht="19.5" hidden="false" customHeight="true" outlineLevel="0" collapsed="false">
      <c r="A5" s="44" t="s">
        <v>18</v>
      </c>
      <c r="B5" s="45" t="n">
        <v>0</v>
      </c>
      <c r="C5" s="45" t="n">
        <v>0</v>
      </c>
      <c r="D5" s="45" t="n">
        <v>0</v>
      </c>
      <c r="E5" s="45" t="n">
        <v>0</v>
      </c>
      <c r="F5" s="45" t="n">
        <v>0</v>
      </c>
      <c r="G5" s="45" t="n">
        <v>0</v>
      </c>
      <c r="H5" s="45" t="n">
        <v>0</v>
      </c>
      <c r="I5" s="45" t="n">
        <v>0</v>
      </c>
      <c r="J5" s="46" t="n">
        <f aca="false">F5-B5</f>
        <v>0</v>
      </c>
      <c r="K5" s="46" t="n">
        <f aca="false">G5-C5</f>
        <v>0</v>
      </c>
      <c r="L5" s="46" t="n">
        <f aca="false">H5-D5</f>
        <v>0</v>
      </c>
      <c r="M5" s="46" t="n">
        <f aca="false">I5-E5</f>
        <v>0</v>
      </c>
    </row>
    <row r="6" customFormat="false" ht="19.5" hidden="false" customHeight="true" outlineLevel="0" collapsed="false">
      <c r="A6" s="47" t="s">
        <v>31</v>
      </c>
      <c r="B6" s="18" t="n">
        <v>0</v>
      </c>
      <c r="C6" s="18" t="n">
        <v>0</v>
      </c>
      <c r="D6" s="18" t="n">
        <v>0</v>
      </c>
      <c r="E6" s="18" t="n">
        <v>0</v>
      </c>
      <c r="F6" s="18" t="n">
        <v>0</v>
      </c>
      <c r="G6" s="18" t="n">
        <v>0</v>
      </c>
      <c r="H6" s="18" t="n">
        <v>0</v>
      </c>
      <c r="I6" s="18" t="n">
        <v>0</v>
      </c>
      <c r="J6" s="17" t="n">
        <f aca="false">F6-B6</f>
        <v>0</v>
      </c>
      <c r="K6" s="17" t="n">
        <f aca="false">G6-C6</f>
        <v>0</v>
      </c>
      <c r="L6" s="17" t="n">
        <f aca="false">H6-D6</f>
        <v>0</v>
      </c>
      <c r="M6" s="17" t="n">
        <f aca="false">I6-E6</f>
        <v>0</v>
      </c>
    </row>
    <row r="7" customFormat="false" ht="19.5" hidden="false" customHeight="true" outlineLevel="0" collapsed="false">
      <c r="A7" s="48" t="s">
        <v>92</v>
      </c>
      <c r="B7" s="18" t="n">
        <v>0</v>
      </c>
      <c r="C7" s="18" t="n">
        <v>0</v>
      </c>
      <c r="D7" s="18" t="n">
        <v>0</v>
      </c>
      <c r="E7" s="18" t="n">
        <v>0</v>
      </c>
      <c r="F7" s="18" t="n">
        <v>0</v>
      </c>
      <c r="G7" s="18" t="n">
        <v>0</v>
      </c>
      <c r="H7" s="18" t="n">
        <v>0</v>
      </c>
      <c r="I7" s="18" t="n">
        <v>0</v>
      </c>
      <c r="J7" s="17" t="n">
        <f aca="false">F7-B7</f>
        <v>0</v>
      </c>
      <c r="K7" s="17" t="n">
        <f aca="false">G7-C7</f>
        <v>0</v>
      </c>
      <c r="L7" s="17" t="n">
        <f aca="false">H7-D7</f>
        <v>0</v>
      </c>
      <c r="M7" s="17" t="n">
        <f aca="false">I7-E7</f>
        <v>0</v>
      </c>
    </row>
    <row r="8" customFormat="false" ht="19.5" hidden="false" customHeight="true" outlineLevel="0" collapsed="false">
      <c r="A8" s="47" t="s">
        <v>67</v>
      </c>
      <c r="B8" s="18" t="n">
        <v>0</v>
      </c>
      <c r="C8" s="18" t="n">
        <v>0</v>
      </c>
      <c r="D8" s="18" t="n">
        <v>0</v>
      </c>
      <c r="E8" s="18" t="n">
        <v>0</v>
      </c>
      <c r="F8" s="18" t="n">
        <v>0</v>
      </c>
      <c r="G8" s="18" t="n">
        <v>0</v>
      </c>
      <c r="H8" s="18" t="n">
        <v>0</v>
      </c>
      <c r="I8" s="18" t="n">
        <v>0</v>
      </c>
      <c r="J8" s="17" t="n">
        <f aca="false">F8-B8</f>
        <v>0</v>
      </c>
      <c r="K8" s="17" t="n">
        <f aca="false">G8-C8</f>
        <v>0</v>
      </c>
      <c r="L8" s="17" t="n">
        <f aca="false">H8-D8</f>
        <v>0</v>
      </c>
      <c r="M8" s="17" t="n">
        <f aca="false">I8-E8</f>
        <v>0</v>
      </c>
    </row>
    <row r="9" customFormat="false" ht="19.5" hidden="false" customHeight="true" outlineLevel="0" collapsed="false">
      <c r="A9" s="48" t="s">
        <v>93</v>
      </c>
      <c r="B9" s="18" t="n">
        <v>0</v>
      </c>
      <c r="C9" s="18" t="n">
        <v>0</v>
      </c>
      <c r="D9" s="18" t="n">
        <v>0</v>
      </c>
      <c r="E9" s="18" t="n">
        <v>0</v>
      </c>
      <c r="F9" s="18" t="n">
        <v>0</v>
      </c>
      <c r="G9" s="18" t="n">
        <v>0</v>
      </c>
      <c r="H9" s="18" t="n">
        <v>0</v>
      </c>
      <c r="I9" s="18" t="n">
        <v>0</v>
      </c>
      <c r="J9" s="17" t="n">
        <f aca="false">F9-B9</f>
        <v>0</v>
      </c>
      <c r="K9" s="17" t="n">
        <f aca="false">G9-C9</f>
        <v>0</v>
      </c>
      <c r="L9" s="17" t="n">
        <f aca="false">H9-D9</f>
        <v>0</v>
      </c>
      <c r="M9" s="17" t="n">
        <f aca="false">I9-E9</f>
        <v>0</v>
      </c>
    </row>
    <row r="10" customFormat="false" ht="19.5" hidden="false" customHeight="true" outlineLevel="0" collapsed="false">
      <c r="A10" s="48" t="s">
        <v>94</v>
      </c>
      <c r="B10" s="18" t="n">
        <v>0</v>
      </c>
      <c r="C10" s="18" t="n">
        <v>0</v>
      </c>
      <c r="D10" s="18" t="n">
        <v>0</v>
      </c>
      <c r="E10" s="18" t="n">
        <v>0</v>
      </c>
      <c r="F10" s="18" t="n">
        <v>0</v>
      </c>
      <c r="G10" s="18" t="n">
        <v>0</v>
      </c>
      <c r="H10" s="18" t="n">
        <v>0</v>
      </c>
      <c r="I10" s="18" t="n">
        <v>0</v>
      </c>
      <c r="J10" s="17" t="n">
        <f aca="false">F10-B10</f>
        <v>0</v>
      </c>
      <c r="K10" s="17" t="n">
        <f aca="false">G10-C10</f>
        <v>0</v>
      </c>
      <c r="L10" s="17" t="n">
        <f aca="false">H10-D10</f>
        <v>0</v>
      </c>
      <c r="M10" s="17" t="n">
        <f aca="false">I10-E10</f>
        <v>0</v>
      </c>
    </row>
    <row r="11" customFormat="false" ht="19.5" hidden="false" customHeight="true" outlineLevel="0" collapsed="false">
      <c r="A11" s="48" t="s">
        <v>95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18" t="n">
        <v>0</v>
      </c>
      <c r="H11" s="18" t="n">
        <v>0</v>
      </c>
      <c r="I11" s="18" t="n">
        <v>0</v>
      </c>
      <c r="J11" s="17" t="n">
        <f aca="false">F11-B11</f>
        <v>0</v>
      </c>
      <c r="K11" s="17" t="n">
        <f aca="false">G11-C11</f>
        <v>0</v>
      </c>
      <c r="L11" s="17" t="n">
        <f aca="false">H11-D11</f>
        <v>0</v>
      </c>
      <c r="M11" s="17" t="n">
        <f aca="false">I11-E11</f>
        <v>0</v>
      </c>
    </row>
    <row r="12" customFormat="false" ht="19.5" hidden="false" customHeight="true" outlineLevel="0" collapsed="false">
      <c r="A12" s="47" t="s">
        <v>96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18" t="n">
        <v>0</v>
      </c>
      <c r="J12" s="17" t="n">
        <f aca="false">F12-B12</f>
        <v>0</v>
      </c>
      <c r="K12" s="17" t="n">
        <f aca="false">G12-C12</f>
        <v>0</v>
      </c>
      <c r="L12" s="17" t="n">
        <f aca="false">H12-D12</f>
        <v>0</v>
      </c>
      <c r="M12" s="17" t="n">
        <f aca="false">I12-E12</f>
        <v>0</v>
      </c>
    </row>
    <row r="13" customFormat="false" ht="19.5" hidden="false" customHeight="true" outlineLevel="0" collapsed="false">
      <c r="A13" s="44" t="s">
        <v>97</v>
      </c>
      <c r="B13" s="45" t="n">
        <v>0</v>
      </c>
      <c r="C13" s="45" t="n">
        <v>0</v>
      </c>
      <c r="D13" s="45" t="n">
        <v>0</v>
      </c>
      <c r="E13" s="45" t="n">
        <v>0</v>
      </c>
      <c r="F13" s="45" t="n">
        <v>0</v>
      </c>
      <c r="G13" s="45" t="n">
        <v>0</v>
      </c>
      <c r="H13" s="45" t="n">
        <v>0</v>
      </c>
      <c r="I13" s="45" t="n">
        <v>0</v>
      </c>
      <c r="J13" s="46" t="n">
        <f aca="false">F13-B13</f>
        <v>0</v>
      </c>
      <c r="K13" s="46" t="n">
        <f aca="false">G13-C13</f>
        <v>0</v>
      </c>
      <c r="L13" s="46" t="n">
        <f aca="false">H13-D13</f>
        <v>0</v>
      </c>
      <c r="M13" s="46" t="n">
        <f aca="false">I13-E13</f>
        <v>0</v>
      </c>
    </row>
    <row r="14" customFormat="false" ht="6" hidden="false" customHeight="true" outlineLevel="0" collapsed="false"/>
    <row r="15" customFormat="false" ht="15" hidden="false" customHeight="false" outlineLevel="0" collapsed="false">
      <c r="A15" s="42" t="s">
        <v>98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</sheetData>
  <mergeCells count="3">
    <mergeCell ref="A1:M1"/>
    <mergeCell ref="A2:M2"/>
    <mergeCell ref="A15:M15"/>
  </mergeCells>
  <conditionalFormatting sqref="J5:M13">
    <cfRule type="cellIs" priority="2" operator="lessThan" aboveAverage="0" equalAverage="0" bottom="0" percent="0" rank="0" text="" dxfId="0">
      <formula>0</formula>
    </cfRule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20"/>
    <col collapsed="false" customWidth="true" hidden="false" outlineLevel="0" max="3" min="3" style="0" width="26"/>
  </cols>
  <sheetData>
    <row r="1" customFormat="false" ht="36" hidden="false" customHeight="true" outlineLevel="0" collapsed="false">
      <c r="A1" s="1" t="s">
        <v>99</v>
      </c>
      <c r="B1" s="1"/>
      <c r="C1" s="1"/>
    </row>
    <row r="2" customFormat="false" ht="19.5" hidden="false" customHeight="true" outlineLevel="0" collapsed="false">
      <c r="A2" s="2" t="s">
        <v>100</v>
      </c>
      <c r="B2" s="2"/>
      <c r="C2" s="2"/>
    </row>
    <row r="3" customFormat="false" ht="7.5" hidden="false" customHeight="true" outlineLevel="0" collapsed="false"/>
    <row r="4" customFormat="false" ht="24" hidden="false" customHeight="true" outlineLevel="0" collapsed="false">
      <c r="A4" s="49" t="s">
        <v>101</v>
      </c>
      <c r="B4" s="9" t="n">
        <v>10000</v>
      </c>
      <c r="C4" s="50" t="s">
        <v>102</v>
      </c>
    </row>
    <row r="5" customFormat="false" ht="24" hidden="false" customHeight="true" outlineLevel="0" collapsed="false">
      <c r="A5" s="49" t="s">
        <v>103</v>
      </c>
      <c r="B5" s="9" t="n">
        <v>15000</v>
      </c>
      <c r="C5" s="50" t="s">
        <v>102</v>
      </c>
    </row>
    <row r="6" customFormat="false" ht="24" hidden="false" customHeight="true" outlineLevel="0" collapsed="false">
      <c r="A6" s="49" t="s">
        <v>104</v>
      </c>
      <c r="B6" s="9" t="n">
        <v>12000</v>
      </c>
      <c r="C6" s="50" t="s">
        <v>102</v>
      </c>
    </row>
    <row r="7" customFormat="false" ht="24" hidden="false" customHeight="true" outlineLevel="0" collapsed="false">
      <c r="A7" s="49" t="s">
        <v>73</v>
      </c>
      <c r="B7" s="9" t="n">
        <v>5000</v>
      </c>
      <c r="C7" s="50" t="s">
        <v>102</v>
      </c>
    </row>
    <row r="8" customFormat="false" ht="7.5" hidden="false" customHeight="true" outlineLevel="0" collapsed="false"/>
    <row r="9" customFormat="false" ht="24" hidden="false" customHeight="true" outlineLevel="0" collapsed="false">
      <c r="A9" s="7" t="s">
        <v>105</v>
      </c>
      <c r="B9" s="51" t="n">
        <f aca="false">B5-B6</f>
        <v>3000</v>
      </c>
      <c r="C9" s="6"/>
    </row>
    <row r="10" customFormat="false" ht="24" hidden="false" customHeight="true" outlineLevel="0" collapsed="false">
      <c r="A10" s="7" t="s">
        <v>106</v>
      </c>
      <c r="B10" s="51" t="n">
        <f aca="false">B4+B9</f>
        <v>13000</v>
      </c>
      <c r="C10" s="6"/>
    </row>
    <row r="11" customFormat="false" ht="24" hidden="false" customHeight="true" outlineLevel="0" collapsed="false">
      <c r="A11" s="7" t="s">
        <v>107</v>
      </c>
      <c r="B11" s="51" t="n">
        <f aca="false">B10-B7</f>
        <v>8000</v>
      </c>
      <c r="C11" s="6"/>
    </row>
    <row r="12" customFormat="false" ht="7.5" hidden="false" customHeight="true" outlineLevel="0" collapsed="false"/>
    <row r="13" customFormat="false" ht="31.5" hidden="false" customHeight="true" outlineLevel="0" collapsed="false">
      <c r="A13" s="52" t="str">
        <f aca="false">IF(B10&lt;0,"✖ ENGPASS: Liquiditätslücke absehbar – sofort Finanzierung prüfen!",IF(B10&lt;B7,"⚠ ACHTUNG: Endbestand liegt unter dem Mindestpuffer – Reserve aufbauen.","✔ OK: Liquidität voraussichtlich gesichert und Mindestpuffer eingehalten."))</f>
        <v>✔ OK: Liquidität voraussichtlich gesichert und Mindestpuffer eingehalten.</v>
      </c>
      <c r="B13" s="52"/>
      <c r="C13" s="52"/>
    </row>
    <row r="15" customFormat="false" ht="7.5" hidden="false" customHeight="true" outlineLevel="0" collapsed="false"/>
    <row r="16" customFormat="false" ht="15" hidden="false" customHeight="false" outlineLevel="0" collapsed="false">
      <c r="A16" s="53" t="s">
        <v>108</v>
      </c>
      <c r="B16" s="53"/>
      <c r="C16" s="53"/>
    </row>
  </sheetData>
  <mergeCells count="4">
    <mergeCell ref="A1:C1"/>
    <mergeCell ref="A2:C2"/>
    <mergeCell ref="A13:C13"/>
    <mergeCell ref="A16:C16"/>
  </mergeCells>
  <conditionalFormatting sqref="A13:C13">
    <cfRule type="expression" priority="2" aboveAverage="0" equalAverage="0" bottom="0" percent="0" rank="0" text="" dxfId="2">
      <formula>LEFT(A13,1)="✖"</formula>
    </cfRule>
    <cfRule type="expression" priority="3" aboveAverage="0" equalAverage="0" bottom="0" percent="0" rank="0" text="" dxfId="3">
      <formula>LEFT(A13,1)="⚠"</formula>
    </cfRule>
    <cfRule type="expression" priority="4" aboveAverage="0" equalAverage="0" bottom="0" percent="0" rank="0" text="" dxfId="4">
      <formula>LEFT(A13,1)="✔"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60"/>
    <col collapsed="false" customWidth="true" hidden="false" outlineLevel="0" max="3" min="3" style="0" width="40"/>
  </cols>
  <sheetData>
    <row r="1" customFormat="false" ht="36" hidden="false" customHeight="true" outlineLevel="0" collapsed="false">
      <c r="A1" s="43" t="s">
        <v>109</v>
      </c>
      <c r="B1" s="43"/>
      <c r="C1" s="43"/>
    </row>
    <row r="3" customFormat="false" ht="18" hidden="false" customHeight="true" outlineLevel="0" collapsed="false">
      <c r="A3" s="54"/>
      <c r="B3" s="55"/>
    </row>
    <row r="4" customFormat="false" ht="24" hidden="false" customHeight="true" outlineLevel="0" collapsed="false">
      <c r="A4" s="56" t="s">
        <v>110</v>
      </c>
      <c r="B4" s="56"/>
      <c r="C4" s="56"/>
    </row>
    <row r="5" customFormat="false" ht="18" hidden="false" customHeight="true" outlineLevel="0" collapsed="false">
      <c r="A5" s="54" t="s">
        <v>111</v>
      </c>
      <c r="B5" s="55" t="s">
        <v>112</v>
      </c>
    </row>
    <row r="6" customFormat="false" ht="18" hidden="false" customHeight="true" outlineLevel="0" collapsed="false">
      <c r="A6" s="54" t="s">
        <v>113</v>
      </c>
      <c r="B6" s="55" t="s">
        <v>114</v>
      </c>
    </row>
    <row r="7" customFormat="false" ht="18" hidden="false" customHeight="true" outlineLevel="0" collapsed="false">
      <c r="A7" s="54" t="s">
        <v>115</v>
      </c>
      <c r="B7" s="55" t="s">
        <v>116</v>
      </c>
    </row>
    <row r="8" customFormat="false" ht="18" hidden="false" customHeight="true" outlineLevel="0" collapsed="false">
      <c r="A8" s="54" t="s">
        <v>117</v>
      </c>
      <c r="B8" s="55" t="s">
        <v>118</v>
      </c>
    </row>
    <row r="9" customFormat="false" ht="18" hidden="false" customHeight="true" outlineLevel="0" collapsed="false">
      <c r="A9" s="54" t="s">
        <v>119</v>
      </c>
      <c r="B9" s="55" t="s">
        <v>120</v>
      </c>
    </row>
    <row r="10" customFormat="false" ht="18" hidden="false" customHeight="true" outlineLevel="0" collapsed="false">
      <c r="A10" s="54"/>
      <c r="B10" s="55"/>
    </row>
    <row r="11" customFormat="false" ht="24" hidden="false" customHeight="true" outlineLevel="0" collapsed="false">
      <c r="A11" s="56" t="s">
        <v>121</v>
      </c>
      <c r="B11" s="56"/>
      <c r="C11" s="56"/>
    </row>
    <row r="12" customFormat="false" ht="18" hidden="false" customHeight="true" outlineLevel="0" collapsed="false">
      <c r="A12" s="54" t="s">
        <v>122</v>
      </c>
      <c r="B12" s="55" t="s">
        <v>123</v>
      </c>
    </row>
    <row r="13" customFormat="false" ht="18" hidden="false" customHeight="true" outlineLevel="0" collapsed="false">
      <c r="A13" s="54" t="s">
        <v>124</v>
      </c>
      <c r="B13" s="55" t="s">
        <v>125</v>
      </c>
    </row>
    <row r="14" customFormat="false" ht="18" hidden="false" customHeight="true" outlineLevel="0" collapsed="false">
      <c r="A14" s="54" t="s">
        <v>126</v>
      </c>
      <c r="B14" s="55" t="s">
        <v>127</v>
      </c>
    </row>
    <row r="15" customFormat="false" ht="18" hidden="false" customHeight="true" outlineLevel="0" collapsed="false">
      <c r="A15" s="54" t="s">
        <v>128</v>
      </c>
      <c r="B15" s="55" t="s">
        <v>129</v>
      </c>
    </row>
    <row r="16" customFormat="false" ht="18" hidden="false" customHeight="true" outlineLevel="0" collapsed="false">
      <c r="A16" s="54" t="s">
        <v>130</v>
      </c>
      <c r="B16" s="55" t="s">
        <v>131</v>
      </c>
    </row>
    <row r="17" customFormat="false" ht="18" hidden="false" customHeight="true" outlineLevel="0" collapsed="false">
      <c r="A17" s="54" t="s">
        <v>132</v>
      </c>
      <c r="B17" s="55" t="s">
        <v>133</v>
      </c>
    </row>
    <row r="18" customFormat="false" ht="18" hidden="false" customHeight="true" outlineLevel="0" collapsed="false">
      <c r="A18" s="54" t="s">
        <v>134</v>
      </c>
      <c r="B18" s="55" t="s">
        <v>135</v>
      </c>
    </row>
    <row r="19" customFormat="false" ht="18" hidden="false" customHeight="true" outlineLevel="0" collapsed="false">
      <c r="A19" s="54" t="s">
        <v>136</v>
      </c>
      <c r="B19" s="55" t="s">
        <v>137</v>
      </c>
    </row>
    <row r="20" customFormat="false" ht="18" hidden="false" customHeight="true" outlineLevel="0" collapsed="false">
      <c r="A20" s="54" t="s">
        <v>138</v>
      </c>
      <c r="B20" s="55" t="s">
        <v>139</v>
      </c>
    </row>
    <row r="21" customFormat="false" ht="18" hidden="false" customHeight="true" outlineLevel="0" collapsed="false">
      <c r="A21" s="54"/>
      <c r="B21" s="55"/>
    </row>
    <row r="22" customFormat="false" ht="24" hidden="false" customHeight="true" outlineLevel="0" collapsed="false">
      <c r="A22" s="56" t="s">
        <v>140</v>
      </c>
      <c r="B22" s="56"/>
      <c r="C22" s="56"/>
    </row>
    <row r="23" customFormat="false" ht="18" hidden="false" customHeight="true" outlineLevel="0" collapsed="false">
      <c r="A23" s="54" t="s">
        <v>141</v>
      </c>
      <c r="B23" s="55" t="s">
        <v>142</v>
      </c>
    </row>
    <row r="24" customFormat="false" ht="18" hidden="false" customHeight="true" outlineLevel="0" collapsed="false">
      <c r="A24" s="54" t="s">
        <v>141</v>
      </c>
      <c r="B24" s="55" t="s">
        <v>143</v>
      </c>
    </row>
    <row r="25" customFormat="false" ht="18" hidden="false" customHeight="true" outlineLevel="0" collapsed="false">
      <c r="A25" s="54" t="s">
        <v>141</v>
      </c>
      <c r="B25" s="55" t="s">
        <v>144</v>
      </c>
    </row>
    <row r="26" customFormat="false" ht="18" hidden="false" customHeight="true" outlineLevel="0" collapsed="false">
      <c r="A26" s="54" t="s">
        <v>141</v>
      </c>
      <c r="B26" s="55" t="s">
        <v>145</v>
      </c>
    </row>
    <row r="27" customFormat="false" ht="18" hidden="false" customHeight="true" outlineLevel="0" collapsed="false">
      <c r="A27" s="54"/>
      <c r="B27" s="55"/>
    </row>
    <row r="28" customFormat="false" ht="24" hidden="false" customHeight="true" outlineLevel="0" collapsed="false">
      <c r="A28" s="56" t="s">
        <v>146</v>
      </c>
      <c r="B28" s="56"/>
      <c r="C28" s="56"/>
    </row>
    <row r="29" customFormat="false" ht="18" hidden="false" customHeight="true" outlineLevel="0" collapsed="false">
      <c r="A29" s="54" t="s">
        <v>147</v>
      </c>
      <c r="B29" s="55" t="s">
        <v>148</v>
      </c>
    </row>
    <row r="30" customFormat="false" ht="18" hidden="false" customHeight="true" outlineLevel="0" collapsed="false">
      <c r="A30" s="54" t="s">
        <v>147</v>
      </c>
      <c r="B30" s="55" t="s">
        <v>149</v>
      </c>
    </row>
    <row r="31" customFormat="false" ht="18" hidden="false" customHeight="true" outlineLevel="0" collapsed="false">
      <c r="A31" s="54" t="s">
        <v>147</v>
      </c>
      <c r="B31" s="55" t="s">
        <v>150</v>
      </c>
    </row>
    <row r="32" customFormat="false" ht="18" hidden="false" customHeight="true" outlineLevel="0" collapsed="false">
      <c r="A32" s="54"/>
      <c r="B32" s="55"/>
    </row>
    <row r="33" customFormat="false" ht="24" hidden="false" customHeight="true" outlineLevel="0" collapsed="false">
      <c r="A33" s="56" t="s">
        <v>151</v>
      </c>
      <c r="B33" s="56"/>
      <c r="C33" s="56"/>
    </row>
    <row r="34" customFormat="false" ht="18" hidden="false" customHeight="true" outlineLevel="0" collapsed="false">
      <c r="A34" s="54" t="s">
        <v>152</v>
      </c>
      <c r="B34" s="55" t="s">
        <v>153</v>
      </c>
    </row>
    <row r="35" customFormat="false" ht="18" hidden="false" customHeight="true" outlineLevel="0" collapsed="false">
      <c r="A35" s="54" t="s">
        <v>152</v>
      </c>
      <c r="B35" s="55" t="s">
        <v>154</v>
      </c>
    </row>
    <row r="36" customFormat="false" ht="18" hidden="false" customHeight="true" outlineLevel="0" collapsed="false">
      <c r="A36" s="54" t="s">
        <v>152</v>
      </c>
      <c r="B36" s="55" t="s">
        <v>155</v>
      </c>
    </row>
  </sheetData>
  <mergeCells count="6">
    <mergeCell ref="A1:C1"/>
    <mergeCell ref="A4:C4"/>
    <mergeCell ref="A11:C11"/>
    <mergeCell ref="A22:C22"/>
    <mergeCell ref="A28:C28"/>
    <mergeCell ref="A33:C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2026-04-14T07:34:48Z</dcterms:created>
  <dc:creator>openpyxl</dc:creator>
  <dc:description/>
  <dc:language>en-US</dc:language>
  <cp:lastModifiedBy/>
  <dcterms:modified xsi:type="dcterms:W3CDTF">2026-04-14T07:34:48Z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