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Strategie_Ziele" sheetId="1" state="visible" r:id="rId2"/>
    <sheet name="2_Zeitplan_Gantt" sheetId="2" state="visible" r:id="rId3"/>
    <sheet name="3_Budget_MediaMix" sheetId="3" state="visible" r:id="rId4"/>
    <sheet name="4_KPI_Dashboard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<sst xmlns="http://schemas.openxmlformats.org/spreadsheetml/2006/main" count="380" uniqueCount="265">
  <si>
    <t xml:space="preserve">🎯  MARKETING KAMPAGNE – STRATEGIE &amp; ZIELE</t>
  </si>
  <si>
    <t xml:space="preserve">Briefing – Fundament der Kampagne</t>
  </si>
  <si>
    <t xml:space="preserve">KAMPAGNEN-GRUNDDATEN</t>
  </si>
  <si>
    <t xml:space="preserve">Kampagnenname:</t>
  </si>
  <si>
    <t xml:space="preserve">Budget gesamt (€):</t>
  </si>
  <si>
    <t xml:space="preserve">Verantwortlicher:</t>
  </si>
  <si>
    <t xml:space="preserve">Kampagnen-Typ:</t>
  </si>
  <si>
    <t xml:space="preserve">Awareness</t>
  </si>
  <si>
    <t xml:space="preserve">Abteilung:</t>
  </si>
  <si>
    <t xml:space="preserve">Priorität:</t>
  </si>
  <si>
    <t xml:space="preserve">Hoch</t>
  </si>
  <si>
    <t xml:space="preserve">Startdatum:</t>
  </si>
  <si>
    <t xml:space="preserve">Kampagnen-ID:</t>
  </si>
  <si>
    <t xml:space="preserve">MK-2025-001</t>
  </si>
  <si>
    <t xml:space="preserve">Enddatum:</t>
  </si>
  <si>
    <t xml:space="preserve">Status:</t>
  </si>
  <si>
    <t xml:space="preserve">Geplant</t>
  </si>
  <si>
    <t xml:space="preserve">ZIELGRUPPEN-DEFINITION</t>
  </si>
  <si>
    <t xml:space="preserve">Zielgruppe (Primär):</t>
  </si>
  <si>
    <t xml:space="preserve">Zielgruppe (Sekundär):</t>
  </si>
  <si>
    <t xml:space="preserve">Altersgruppe:</t>
  </si>
  <si>
    <t xml:space="preserve">Geografie:</t>
  </si>
  <si>
    <t xml:space="preserve">Interessen / Psychografie:</t>
  </si>
  <si>
    <t xml:space="preserve">Pain Points / Bedürfnisse:</t>
  </si>
  <si>
    <t xml:space="preserve">SMART-ZIELE DER KAMPAGNE</t>
  </si>
  <si>
    <t xml:space="preserve">S – Spezifisch</t>
  </si>
  <si>
    <t xml:space="preserve">M – Messbar</t>
  </si>
  <si>
    <t xml:space="preserve">R – Realistisch</t>
  </si>
  <si>
    <t xml:space="preserve">T – Terminiert</t>
  </si>
  <si>
    <t xml:space="preserve">Steigerung der Markenbekanntheit</t>
  </si>
  <si>
    <t xml:space="preserve">1.000 neue Leads generieren</t>
  </si>
  <si>
    <t xml:space="preserve">ROI &gt; 200 %</t>
  </si>
  <si>
    <t xml:space="preserve">31.12.2025</t>
  </si>
  <si>
    <t xml:space="preserve">KERNBOTSCHAFT &amp; KREATIVE LEITLINIE</t>
  </si>
  <si>
    <t xml:space="preserve">Kernbotschaft (USP):</t>
  </si>
  <si>
    <t xml:space="preserve">Tonalität / Stil:</t>
  </si>
  <si>
    <t xml:space="preserve">Visuelles Leitthema:</t>
  </si>
  <si>
    <t xml:space="preserve">Call-to-Action (CTA):</t>
  </si>
  <si>
    <t xml:space="preserve">VERANTWORTLICHKEITEN (RACI)</t>
  </si>
  <si>
    <t xml:space="preserve">Aufgabe</t>
  </si>
  <si>
    <t xml:space="preserve">Responsible (R)</t>
  </si>
  <si>
    <t xml:space="preserve">Accountable (A)</t>
  </si>
  <si>
    <t xml:space="preserve">Consulted (C)</t>
  </si>
  <si>
    <t xml:space="preserve">Informed (I)</t>
  </si>
  <si>
    <t xml:space="preserve">Deadline</t>
  </si>
  <si>
    <t xml:space="preserve">Status</t>
  </si>
  <si>
    <t xml:space="preserve">Strategie &amp; Briefing</t>
  </si>
  <si>
    <t xml:space="preserve">Marketing Lead</t>
  </si>
  <si>
    <t xml:space="preserve">CMO</t>
  </si>
  <si>
    <t xml:space="preserve">Geschäftsführung</t>
  </si>
  <si>
    <t xml:space="preserve">IT</t>
  </si>
  <si>
    <t xml:space="preserve">Content Creation</t>
  </si>
  <si>
    <t xml:space="preserve">Texter / Designer</t>
  </si>
  <si>
    <t xml:space="preserve">Produkt-Team</t>
  </si>
  <si>
    <t xml:space="preserve">Vertrieb</t>
  </si>
  <si>
    <t xml:space="preserve">Media-Einkauf / SEA</t>
  </si>
  <si>
    <t xml:space="preserve">Media Planner</t>
  </si>
  <si>
    <t xml:space="preserve">Controlling</t>
  </si>
  <si>
    <t xml:space="preserve">Landing Page</t>
  </si>
  <si>
    <t xml:space="preserve">Web Developer</t>
  </si>
  <si>
    <t xml:space="preserve">UX/UI</t>
  </si>
  <si>
    <t xml:space="preserve">SEO</t>
  </si>
  <si>
    <t xml:space="preserve">Reporting &amp; Analyse</t>
  </si>
  <si>
    <t xml:space="preserve">Data Analyst</t>
  </si>
  <si>
    <t xml:space="preserve">📅  ZEITPLAN &amp; MEILENSTEINE – GANTT-DIAGRAMM</t>
  </si>
  <si>
    <t xml:space="preserve">Kampagnenzeitraum: Januar – Dezember 2025  |  Klicken Sie in eine Aufgabe, um Start/Ende anzupassen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</si>
  <si>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</si>
  <si>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</si>
  <si>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</si>
  <si>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</si>
  <si>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</si>
  <si>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</si>
  <si>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Aufgabe / Phase</t>
  </si>
  <si>
    <t xml:space="preserve">Verantwortlich</t>
  </si>
  <si>
    <t xml:space="preserve">Phase</t>
  </si>
  <si>
    <t xml:space="preserve">Start
(Woche)</t>
  </si>
  <si>
    <t xml:space="preserve">Ende
(Woche)</t>
  </si>
  <si>
    <t xml:space="preserve">Dauer
(Wochen)</t>
  </si>
  <si>
    <t xml:space="preserve">KW
1</t>
  </si>
  <si>
    <t xml:space="preserve">KW
2</t>
  </si>
  <si>
    <t xml:space="preserve">KW
3</t>
  </si>
  <si>
    <t xml:space="preserve">KW
4</t>
  </si>
  <si>
    <t xml:space="preserve">KW
5</t>
  </si>
  <si>
    <t xml:space="preserve">KW
6</t>
  </si>
  <si>
    <t xml:space="preserve">KW
7</t>
  </si>
  <si>
    <t xml:space="preserve">KW
8</t>
  </si>
  <si>
    <t xml:space="preserve">KW
9</t>
  </si>
  <si>
    <t xml:space="preserve">KW
10</t>
  </si>
  <si>
    <t xml:space="preserve">KW
11</t>
  </si>
  <si>
    <t xml:space="preserve">KW
12</t>
  </si>
  <si>
    <t xml:space="preserve">KW
13</t>
  </si>
  <si>
    <t xml:space="preserve">KW
14</t>
  </si>
  <si>
    <t xml:space="preserve">KW
15</t>
  </si>
  <si>
    <t xml:space="preserve">KW
16</t>
  </si>
  <si>
    <t xml:space="preserve">KW
17</t>
  </si>
  <si>
    <t xml:space="preserve">KW
18</t>
  </si>
  <si>
    <t xml:space="preserve">KW
19</t>
  </si>
  <si>
    <t xml:space="preserve">KW
20</t>
  </si>
  <si>
    <t xml:space="preserve">KW
21</t>
  </si>
  <si>
    <t xml:space="preserve">KW
22</t>
  </si>
  <si>
    <t xml:space="preserve">KW
23</t>
  </si>
  <si>
    <t xml:space="preserve">KW
24</t>
  </si>
  <si>
    <t xml:space="preserve">KW
25</t>
  </si>
  <si>
    <t xml:space="preserve">KW
26</t>
  </si>
  <si>
    <t xml:space="preserve">PHASE 1: STRATEGIE &amp; PLANUNG</t>
  </si>
  <si>
    <t xml:space="preserve">Planung</t>
  </si>
  <si>
    <t xml:space="preserve">Abgeschlossen</t>
  </si>
  <si>
    <t xml:space="preserve">█</t>
  </si>
  <si>
    <t xml:space="preserve">Briefing &amp; Zieldefinition</t>
  </si>
  <si>
    <t xml:space="preserve">Zielgruppen-Analyse</t>
  </si>
  <si>
    <t xml:space="preserve">Budget-Freigabe</t>
  </si>
  <si>
    <t xml:space="preserve">PHASE 2: KONZEPTION &amp; KREATION</t>
  </si>
  <si>
    <t xml:space="preserve">Creative Team</t>
  </si>
  <si>
    <t xml:space="preserve">Kreation</t>
  </si>
  <si>
    <t xml:space="preserve">In Bearbeitung</t>
  </si>
  <si>
    <t xml:space="preserve">Kreativ-Briefing</t>
  </si>
  <si>
    <t xml:space="preserve">Creative Director</t>
  </si>
  <si>
    <t xml:space="preserve">Ad-Copy schreiben</t>
  </si>
  <si>
    <t xml:space="preserve">Texter</t>
  </si>
  <si>
    <t xml:space="preserve">Design &amp; Visuals erstellen</t>
  </si>
  <si>
    <t xml:space="preserve">Designer</t>
  </si>
  <si>
    <t xml:space="preserve">Video-Produktion</t>
  </si>
  <si>
    <t xml:space="preserve">Video Producer</t>
  </si>
  <si>
    <t xml:space="preserve">PHASE 3: TECHNISCHE UMSETZUNG</t>
  </si>
  <si>
    <t xml:space="preserve">Technik</t>
  </si>
  <si>
    <t xml:space="preserve">Landing Page entwickeln</t>
  </si>
  <si>
    <t xml:space="preserve">Tracking &amp; Analytics Setup</t>
  </si>
  <si>
    <t xml:space="preserve">E-Mail-Automation einrichten</t>
  </si>
  <si>
    <t xml:space="preserve">Marketing Ops</t>
  </si>
  <si>
    <t xml:space="preserve">PHASE 4: KAMPAGNEN-LAUNCH</t>
  </si>
  <si>
    <t xml:space="preserve">Launch</t>
  </si>
  <si>
    <t xml:space="preserve">Freigabe &amp; QA</t>
  </si>
  <si>
    <t xml:space="preserve">Social Media Kampagne live</t>
  </si>
  <si>
    <t xml:space="preserve">Social Media Mgr</t>
  </si>
  <si>
    <t xml:space="preserve">SEA / Google Ads live</t>
  </si>
  <si>
    <t xml:space="preserve">SEA Manager</t>
  </si>
  <si>
    <t xml:space="preserve">E-Mail-Kampagne live</t>
  </si>
  <si>
    <t xml:space="preserve">PHASE 5: MONITORING &amp; OPTIMIERUNG</t>
  </si>
  <si>
    <t xml:space="preserve">Optimierung</t>
  </si>
  <si>
    <t xml:space="preserve">Wöchentliches KPI-Reporting</t>
  </si>
  <si>
    <t xml:space="preserve">A/B-Test Auswertung</t>
  </si>
  <si>
    <t xml:space="preserve">Budget-Optimierung</t>
  </si>
  <si>
    <t xml:space="preserve">PHASE 6: ABSCHLUSS &amp; REPORTING</t>
  </si>
  <si>
    <t xml:space="preserve">Abschluss</t>
  </si>
  <si>
    <t xml:space="preserve">Final Report erstellen</t>
  </si>
  <si>
    <t xml:space="preserve">Lessons Learned Workshop</t>
  </si>
  <si>
    <t xml:space="preserve">💰  BUDGET &amp; MEDIA-MIX – KOSTEN &amp; RESSOURCEN-ALLOKATION</t>
  </si>
  <si>
    <t xml:space="preserve">Blaue Werte = Eingaben (veränderbar) | Schwarze Werte = automatisch berechnete Formeln</t>
  </si>
  <si>
    <t xml:space="preserve">KANAL-BUDGET &amp; SOLL-IST-VERGLEICH</t>
  </si>
  <si>
    <t xml:space="preserve">BUDGET-ÜBERBLICK</t>
  </si>
  <si>
    <t xml:space="preserve">Gesamtbudget (Plan):</t>
  </si>
  <si>
    <t xml:space="preserve">Davon ausgegeben (Ist):</t>
  </si>
  <si>
    <t xml:space="preserve">Verbleibendes Budget:</t>
  </si>
  <si>
    <t xml:space="preserve">Budgetauslastung (%):</t>
  </si>
  <si>
    <t xml:space="preserve">Kanal / Maßnahme</t>
  </si>
  <si>
    <t xml:space="preserve">Kategorie</t>
  </si>
  <si>
    <t xml:space="preserve">Plan-Budget (€)</t>
  </si>
  <si>
    <t xml:space="preserve">Ist-Kosten (€)</t>
  </si>
  <si>
    <t xml:space="preserve">Abweichung (€)</t>
  </si>
  <si>
    <t xml:space="preserve">Abweichung (%)</t>
  </si>
  <si>
    <t xml:space="preserve">Anteil am Gesamt (%)</t>
  </si>
  <si>
    <t xml:space="preserve">Social Media (Facebook/Instagram)</t>
  </si>
  <si>
    <t xml:space="preserve">Paid Social</t>
  </si>
  <si>
    <t xml:space="preserve">Google Ads (SEA)</t>
  </si>
  <si>
    <t xml:space="preserve">Search</t>
  </si>
  <si>
    <t xml:space="preserve">LinkedIn Ads</t>
  </si>
  <si>
    <t xml:space="preserve">Content Marketing / SEO</t>
  </si>
  <si>
    <t xml:space="preserve">Owned Media</t>
  </si>
  <si>
    <t xml:space="preserve">E-Mail-Marketing</t>
  </si>
  <si>
    <t xml:space="preserve">Display / Programmatic</t>
  </si>
  <si>
    <t xml:space="preserve">Paid Display</t>
  </si>
  <si>
    <t xml:space="preserve">Influencer Marketing</t>
  </si>
  <si>
    <t xml:space="preserve">Earned Media</t>
  </si>
  <si>
    <t xml:space="preserve">Print / Out-of-Home</t>
  </si>
  <si>
    <t xml:space="preserve">Offline</t>
  </si>
  <si>
    <t xml:space="preserve">GESAMT</t>
  </si>
  <si>
    <t xml:space="preserve">RESSOURCEN-ALLOKATION &amp; INTERNE KOSTEN</t>
  </si>
  <si>
    <t xml:space="preserve">Ressource / Person</t>
  </si>
  <si>
    <t xml:space="preserve">Rolle</t>
  </si>
  <si>
    <t xml:space="preserve">Stunden (Plan)</t>
  </si>
  <si>
    <t xml:space="preserve">Stunden (Ist)</t>
  </si>
  <si>
    <t xml:space="preserve">Stundensatz (€)</t>
  </si>
  <si>
    <t xml:space="preserve">Kosten Plan (€)</t>
  </si>
  <si>
    <t xml:space="preserve">Kosten Ist (€)</t>
  </si>
  <si>
    <t xml:space="preserve">Max Mustermann</t>
  </si>
  <si>
    <t xml:space="preserve">Anna Schmidt</t>
  </si>
  <si>
    <t xml:space="preserve">Content Managerin</t>
  </si>
  <si>
    <t xml:space="preserve">Peter Meier</t>
  </si>
  <si>
    <t xml:space="preserve">Julia Braun</t>
  </si>
  <si>
    <t xml:space="preserve">Grafikdesignerin</t>
  </si>
  <si>
    <t xml:space="preserve">Tom Fischer</t>
  </si>
  <si>
    <t xml:space="preserve">Externe Agentur</t>
  </si>
  <si>
    <t xml:space="preserve">Kreativagentur</t>
  </si>
  <si>
    <t xml:space="preserve">GESAMT INTERNE KOSTEN</t>
  </si>
  <si>
    <t xml:space="preserve">-</t>
  </si>
  <si>
    <t xml:space="preserve">📊  KPI DASHBOARD &amp; ROI-ANALYSE</t>
  </si>
  <si>
    <t xml:space="preserve">Echtzeit-Auswertung  |  ROI, CPA, CPL, Conversion Rate und weitere Kampagnen-KPIs</t>
  </si>
  <si>
    <t xml:space="preserve">📥 EINGABEN / ANNAHMEN</t>
  </si>
  <si>
    <t xml:space="preserve">Gesamte Marketingkosten (€):</t>
  </si>
  <si>
    <t xml:space="preserve">Davon Media-Budget (€):</t>
  </si>
  <si>
    <t xml:space="preserve">Generierter Umsatz (€):</t>
  </si>
  <si>
    <t xml:space="preserve">Anzahl Leads:</t>
  </si>
  <si>
    <t xml:space="preserve">Anzahl Conversions / Käufe:</t>
  </si>
  <si>
    <t xml:space="preserve">Impressions gesamt:</t>
  </si>
  <si>
    <t xml:space="preserve">Klicks gesamt:</t>
  </si>
  <si>
    <t xml:space="preserve">Ø Bestellwert (€):</t>
  </si>
  <si>
    <t xml:space="preserve">🏆 KPI SCORECARD – AUTOMATISCH BERECHNETE KENNZAHLEN</t>
  </si>
  <si>
    <t xml:space="preserve">KPI</t>
  </si>
  <si>
    <t xml:space="preserve">Formel / Beschreibung</t>
  </si>
  <si>
    <t xml:space="preserve">Wert (Ist)</t>
  </si>
  <si>
    <t xml:space="preserve">Einheit</t>
  </si>
  <si>
    <t xml:space="preserve">Zielwert</t>
  </si>
  <si>
    <t xml:space="preserve">Abweichung</t>
  </si>
  <si>
    <t xml:space="preserve">Bewertung</t>
  </si>
  <si>
    <t xml:space="preserve">ROI</t>
  </si>
  <si>
    <t xml:space="preserve">Return on Investment = ((Umsatz − Kosten) / Kosten) × 100</t>
  </si>
  <si>
    <t xml:space="preserve">%</t>
  </si>
  <si>
    <t xml:space="preserve">Nettogewinn</t>
  </si>
  <si>
    <t xml:space="preserve">Direkter Kampagnengewinn = Umsatz − Marketingkosten</t>
  </si>
  <si>
    <t xml:space="preserve">€</t>
  </si>
  <si>
    <t xml:space="preserve">Cost per Lead (CPL)</t>
  </si>
  <si>
    <t xml:space="preserve">Kosten pro generiertem Lead = Marketingkosten / Anzahl Leads</t>
  </si>
  <si>
    <t xml:space="preserve">Cost per Acquisition (CPA)</t>
  </si>
  <si>
    <t xml:space="preserve">Kosten pro Conversion = Marketingkosten / Conversions</t>
  </si>
  <si>
    <t xml:space="preserve">Conversion Rate</t>
  </si>
  <si>
    <t xml:space="preserve">Anteil Conversions an Leads = Conversions / Leads</t>
  </si>
  <si>
    <t xml:space="preserve">Click-Through-Rate (CTR)</t>
  </si>
  <si>
    <t xml:space="preserve">Klicks / Impressions</t>
  </si>
  <si>
    <t xml:space="preserve">Cost per Click (CPC)</t>
  </si>
  <si>
    <t xml:space="preserve">Media-Budget / Klicks</t>
  </si>
  <si>
    <t xml:space="preserve">ROAS</t>
  </si>
  <si>
    <t xml:space="preserve">Return on Ad Spend = Umsatz / Media-Budget</t>
  </si>
  <si>
    <t xml:space="preserve">x</t>
  </si>
  <si>
    <t xml:space="preserve">Umsatz pro Lead</t>
  </si>
  <si>
    <t xml:space="preserve">Durchschnittlicher Wert eines Leads = Umsatz / Leads</t>
  </si>
  <si>
    <t xml:space="preserve">Lead-to-Customer Rate</t>
  </si>
  <si>
    <t xml:space="preserve">Wie viele Leads werden Kunden = Conversions / Leads</t>
  </si>
  <si>
    <t xml:space="preserve">🧮 ROI-SZENARIO-RECHNER  (Interaktiv)</t>
  </si>
  <si>
    <t xml:space="preserve">Szenario</t>
  </si>
  <si>
    <t xml:space="preserve">Marketing-Budget (€)</t>
  </si>
  <si>
    <t xml:space="preserve">Erwarteter Umsatz (€)</t>
  </si>
  <si>
    <t xml:space="preserve">ROI (%)</t>
  </si>
  <si>
    <t xml:space="preserve">Nettogewinn (€)</t>
  </si>
  <si>
    <t xml:space="preserve">🔴 Pessimistisch</t>
  </si>
  <si>
    <t xml:space="preserve">🟡 Basis (Ist)</t>
  </si>
  <si>
    <t xml:space="preserve">🟢 Optimistisch</t>
  </si>
  <si>
    <t xml:space="preserve">🔵 Stretch Goal</t>
  </si>
  <si>
    <t xml:space="preserve">📅 MONATLICHES KPI-TRACKING (Jan–Dez 2025)</t>
  </si>
  <si>
    <t xml:space="preserve">Jan</t>
  </si>
  <si>
    <t xml:space="preserve">Feb</t>
  </si>
  <si>
    <t xml:space="preserve">Mär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</si>
  <si>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</si>
  <si>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</si>
  <si>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</si>
  <si>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</si>
  <si>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</si>
  <si>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</si>
  <si>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</si>
  <si>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</si>
  <si>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Ausgaben (€)</t>
  </si>
  <si>
    <t xml:space="preserve">Umsatz (€)</t>
  </si>
  <si>
    <t xml:space="preserve">Leads</t>
  </si>
  <si>
    <t xml:space="preserve">Conversions</t>
  </si>
  <si>
    <t xml:space="preserve">GESAMT / Ø</t>
  </si>
  <si>
    <t xml:space="preserve">TOTAL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</si>
</sst>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\€#,##0"/>
    <numFmt numFmtId="166" formatCode="General"/>
    <numFmt numFmtId="167" formatCode="\€#,##0;&quot;(€&quot;#,##0\);\-"/>
    <numFmt numFmtId="168" formatCode="0.0%"/>
    <numFmt numFmtId="169" formatCode="#,##0"/>
    <numFmt numFmtId="170" formatCode="0.00\%"/>
    <numFmt numFmtId="171" formatCode="0.00"/>
    <numFmt numFmtId="172" formatCode="\€#,##0.00"/>
    <numFmt numFmtId="173" formatCode="0.00%"/>
    <numFmt numFmtId="174" formatCode="0.0\x"/>
    <numFmt numFmtId="175" formatCode="0.0\%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2E75B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595959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7"/>
      <color rgb="FF1F3864"/>
      <name val="Arial"/>
      <family val="0"/>
      <charset val="1"/>
    </font>
    <font>
      <sz val="9"/>
      <color rgb="FF595959"/>
      <name val="Arial"/>
      <family val="0"/>
      <charset val="1"/>
    </font>
    <font>
      <sz val="9"/>
      <color rgb="FF000000"/>
      <name val="Arial"/>
      <family val="0"/>
      <charset val="1"/>
    </font>
    <font>
      <sz val="7"/>
      <color rgb="FF2E75B6"/>
      <name val="Arial"/>
      <family val="0"/>
      <charset val="1"/>
    </font>
    <font>
      <sz val="7"/>
      <color rgb="FFED7D31"/>
      <name val="Arial"/>
      <family val="0"/>
      <charset val="1"/>
    </font>
    <font>
      <sz val="7"/>
      <color rgb="FF70AD47"/>
      <name val="Arial"/>
      <family val="0"/>
      <charset val="1"/>
    </font>
    <font>
      <sz val="7"/>
      <color rgb="FF7030A0"/>
      <name val="Arial"/>
      <family val="0"/>
      <charset val="1"/>
    </font>
    <font>
      <sz val="7"/>
      <color rgb="FFBF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59595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9"/>
      <color rgb="FF000000"/>
      <name val="Arial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EBF3FB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ED7D31"/>
        <bgColor rgb="FFFF8080"/>
      </patternFill>
    </fill>
    <fill>
      <patternFill patternType="solid">
        <fgColor rgb="FF70AD47"/>
        <bgColor rgb="FF339966"/>
      </patternFill>
    </fill>
    <fill>
      <patternFill patternType="solid">
        <fgColor rgb="FF595959"/>
        <bgColor rgb="FF333333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3FB"/>
      </patternFill>
    </fill>
    <fill>
      <patternFill patternType="solid">
        <fgColor rgb="FFBDD7EE"/>
        <bgColor rgb="FFDEEAF1"/>
      </patternFill>
    </fill>
    <fill>
      <patternFill patternType="solid">
        <fgColor rgb="FFDEEAF1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DEEAF1"/>
      </patternFill>
    </fill>
    <fill>
      <patternFill patternType="solid">
        <fgColor rgb="FF7030A0"/>
        <bgColor rgb="FF993366"/>
      </patternFill>
    </fill>
    <fill>
      <patternFill patternType="solid">
        <fgColor rgb="FFEAD1DC"/>
        <bgColor rgb="FFF4CCCC"/>
      </patternFill>
    </fill>
    <fill>
      <patternFill patternType="solid">
        <fgColor rgb="FFBF0000"/>
        <bgColor rgb="FF800000"/>
      </patternFill>
    </fill>
    <fill>
      <patternFill patternType="solid">
        <fgColor rgb="FFF4CCCC"/>
        <bgColor rgb="FFEAD1DC"/>
      </patternFill>
    </fill>
    <fill>
      <patternFill patternType="solid">
        <fgColor rgb="FFFFF2CC"/>
        <bgColor rgb="FFFCE4D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1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3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3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4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2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22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7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2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22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2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2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2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2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0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30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30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5" fontId="30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F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7030A0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CE4D6"/>
      <rgbColor rgb="FFF2F2F2"/>
      <rgbColor rgb="FFEAD1DC"/>
      <rgbColor rgb="FFCC99FF"/>
      <rgbColor rgb="FFF4CCCC"/>
      <rgbColor rgb="FF2E75B6"/>
      <rgbColor rgb="FF33CCCC"/>
      <rgbColor rgb="FF99CC00"/>
      <rgbColor rgb="FFFFCC00"/>
      <rgbColor rgb="FFFF9900"/>
      <rgbColor rgb="FFED7D31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H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20"/>
    <col collapsed="false" customWidth="true" hidden="false" outlineLevel="0" max="4" min="4" style="0" width="18"/>
    <col collapsed="false" customWidth="true" hidden="false" outlineLevel="0" max="5" min="5" style="0" width="20"/>
    <col collapsed="false" customWidth="true" hidden="false" outlineLevel="0" max="6" min="6" style="0" width="1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25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6" customFormat="false" ht="21.75" hidden="false" customHeight="true" outlineLevel="0" collapsed="false">
      <c r="A6" s="4" t="s">
        <v>3</v>
      </c>
      <c r="C6" s="5"/>
      <c r="D6" s="5"/>
      <c r="E6" s="4" t="s">
        <v>4</v>
      </c>
      <c r="G6" s="6" t="n">
        <v>12500</v>
      </c>
      <c r="H6" s="6"/>
    </row>
    <row r="7" customFormat="false" ht="21.75" hidden="false" customHeight="true" outlineLevel="0" collapsed="false">
      <c r="A7" s="4" t="s">
        <v>5</v>
      </c>
      <c r="C7" s="5"/>
      <c r="D7" s="5"/>
      <c r="E7" s="4" t="s">
        <v>6</v>
      </c>
      <c r="G7" s="5" t="s">
        <v>7</v>
      </c>
      <c r="H7" s="5"/>
    </row>
    <row r="8" customFormat="false" ht="21.75" hidden="false" customHeight="true" outlineLevel="0" collapsed="false">
      <c r="A8" s="4" t="s">
        <v>8</v>
      </c>
      <c r="C8" s="5"/>
      <c r="D8" s="5"/>
      <c r="E8" s="4" t="s">
        <v>9</v>
      </c>
      <c r="G8" s="5" t="s">
        <v>10</v>
      </c>
      <c r="H8" s="5"/>
    </row>
    <row r="9" customFormat="false" ht="21.75" hidden="false" customHeight="true" outlineLevel="0" collapsed="false">
      <c r="A9" s="4" t="s">
        <v>11</v>
      </c>
      <c r="C9" s="5"/>
      <c r="D9" s="5"/>
      <c r="E9" s="4" t="s">
        <v>12</v>
      </c>
      <c r="G9" s="5" t="s">
        <v>13</v>
      </c>
      <c r="H9" s="5"/>
    </row>
    <row r="10" customFormat="false" ht="21.75" hidden="false" customHeight="true" outlineLevel="0" collapsed="false">
      <c r="A10" s="4" t="s">
        <v>14</v>
      </c>
      <c r="C10" s="5"/>
      <c r="D10" s="5"/>
      <c r="E10" s="4" t="s">
        <v>15</v>
      </c>
      <c r="G10" s="5" t="s">
        <v>16</v>
      </c>
      <c r="H10" s="5"/>
    </row>
    <row r="11" customFormat="false" ht="7.5" hidden="false" customHeight="true" outlineLevel="0" collapsed="false"/>
    <row r="12" customFormat="false" ht="25.5" hidden="false" customHeight="true" outlineLevel="0" collapsed="false">
      <c r="A12" s="3" t="s">
        <v>17</v>
      </c>
      <c r="B12" s="3"/>
      <c r="C12" s="3"/>
      <c r="D12" s="3"/>
      <c r="E12" s="3"/>
      <c r="F12" s="3"/>
      <c r="G12" s="3"/>
      <c r="H12" s="3"/>
    </row>
    <row r="13" customFormat="false" ht="21.75" hidden="false" customHeight="true" outlineLevel="0" collapsed="false">
      <c r="A13" s="7" t="s">
        <v>18</v>
      </c>
      <c r="B13" s="7"/>
      <c r="C13" s="8"/>
      <c r="D13" s="8"/>
      <c r="E13" s="8"/>
      <c r="F13" s="8"/>
      <c r="G13" s="8"/>
      <c r="H13" s="8"/>
    </row>
    <row r="14" customFormat="false" ht="21.75" hidden="false" customHeight="true" outlineLevel="0" collapsed="false">
      <c r="A14" s="7" t="s">
        <v>19</v>
      </c>
      <c r="B14" s="7"/>
      <c r="C14" s="8"/>
      <c r="D14" s="8"/>
      <c r="E14" s="8"/>
      <c r="F14" s="8"/>
      <c r="G14" s="8"/>
      <c r="H14" s="8"/>
    </row>
    <row r="15" customFormat="false" ht="21.75" hidden="false" customHeight="true" outlineLevel="0" collapsed="false">
      <c r="A15" s="7" t="s">
        <v>20</v>
      </c>
      <c r="B15" s="7"/>
      <c r="C15" s="8"/>
      <c r="D15" s="8"/>
      <c r="E15" s="8"/>
      <c r="F15" s="8"/>
      <c r="G15" s="8"/>
      <c r="H15" s="8"/>
    </row>
    <row r="16" customFormat="false" ht="21.75" hidden="false" customHeight="true" outlineLevel="0" collapsed="false">
      <c r="A16" s="7" t="s">
        <v>21</v>
      </c>
      <c r="B16" s="7"/>
      <c r="C16" s="8"/>
      <c r="D16" s="8"/>
      <c r="E16" s="8"/>
      <c r="F16" s="8"/>
      <c r="G16" s="8"/>
      <c r="H16" s="8"/>
    </row>
    <row r="17" customFormat="false" ht="21.75" hidden="false" customHeight="true" outlineLevel="0" collapsed="false">
      <c r="A17" s="7" t="s">
        <v>22</v>
      </c>
      <c r="B17" s="7"/>
      <c r="C17" s="8"/>
      <c r="D17" s="8"/>
      <c r="E17" s="8"/>
      <c r="F17" s="8"/>
      <c r="G17" s="8"/>
      <c r="H17" s="8"/>
    </row>
    <row r="18" customFormat="false" ht="21.75" hidden="false" customHeight="true" outlineLevel="0" collapsed="false">
      <c r="A18" s="7" t="s">
        <v>23</v>
      </c>
      <c r="B18" s="7"/>
      <c r="C18" s="8"/>
      <c r="D18" s="8"/>
      <c r="E18" s="8"/>
      <c r="F18" s="8"/>
      <c r="G18" s="8"/>
      <c r="H18" s="8"/>
    </row>
    <row r="19" customFormat="false" ht="7.5" hidden="false" customHeight="true" outlineLevel="0" collapsed="false"/>
    <row r="20" customFormat="false" ht="25.5" hidden="false" customHeight="true" outlineLevel="0" collapsed="false">
      <c r="A20" s="3" t="s">
        <v>24</v>
      </c>
      <c r="B20" s="3"/>
      <c r="C20" s="3"/>
      <c r="D20" s="3"/>
      <c r="E20" s="3"/>
      <c r="F20" s="3"/>
      <c r="G20" s="3"/>
      <c r="H20" s="3"/>
    </row>
    <row r="21" customFormat="false" ht="21.75" hidden="false" customHeight="true" outlineLevel="0" collapsed="false">
      <c r="A21" s="9" t="s">
        <v>25</v>
      </c>
      <c r="B21" s="9"/>
      <c r="C21" s="10" t="s">
        <v>26</v>
      </c>
      <c r="D21" s="10"/>
      <c r="E21" s="11" t="s">
        <v>27</v>
      </c>
      <c r="F21" s="11"/>
      <c r="G21" s="12" t="s">
        <v>28</v>
      </c>
      <c r="H21" s="12"/>
    </row>
    <row r="22" customFormat="false" ht="21.75" hidden="false" customHeight="true" outlineLevel="0" collapsed="false">
      <c r="A22" s="8" t="s">
        <v>29</v>
      </c>
      <c r="B22" s="8"/>
      <c r="C22" s="8" t="s">
        <v>30</v>
      </c>
      <c r="D22" s="8"/>
      <c r="E22" s="8" t="s">
        <v>31</v>
      </c>
      <c r="F22" s="8"/>
      <c r="G22" s="8" t="s">
        <v>32</v>
      </c>
      <c r="H22" s="8"/>
    </row>
    <row r="23" customFormat="false" ht="21.75" hidden="false" customHeight="true" outlineLevel="0" collapsed="false">
      <c r="A23" s="8"/>
      <c r="B23" s="8"/>
      <c r="C23" s="8"/>
      <c r="D23" s="8"/>
      <c r="E23" s="8"/>
      <c r="F23" s="8"/>
      <c r="G23" s="8"/>
      <c r="H23" s="8"/>
    </row>
    <row r="24" customFormat="false" ht="21.75" hidden="false" customHeight="true" outlineLevel="0" collapsed="false">
      <c r="A24" s="8"/>
      <c r="B24" s="8"/>
      <c r="C24" s="8"/>
      <c r="D24" s="8"/>
      <c r="E24" s="8"/>
      <c r="F24" s="8"/>
      <c r="G24" s="8"/>
      <c r="H24" s="8"/>
    </row>
    <row r="25" customFormat="false" ht="21.75" hidden="false" customHeight="true" outlineLevel="0" collapsed="false">
      <c r="A25" s="8"/>
      <c r="B25" s="8"/>
      <c r="C25" s="8"/>
      <c r="D25" s="8"/>
      <c r="E25" s="8"/>
      <c r="F25" s="8"/>
      <c r="G25" s="8"/>
      <c r="H25" s="8"/>
    </row>
    <row r="26" customFormat="false" ht="7.5" hidden="false" customHeight="true" outlineLevel="0" collapsed="false"/>
    <row r="27" customFormat="false" ht="25.5" hidden="false" customHeight="true" outlineLevel="0" collapsed="false">
      <c r="A27" s="3" t="s">
        <v>33</v>
      </c>
      <c r="B27" s="3"/>
      <c r="C27" s="3"/>
      <c r="D27" s="3"/>
      <c r="E27" s="3"/>
      <c r="F27" s="3"/>
      <c r="G27" s="3"/>
      <c r="H27" s="3"/>
    </row>
    <row r="28" customFormat="false" ht="21.75" hidden="false" customHeight="true" outlineLevel="0" collapsed="false">
      <c r="A28" s="7" t="s">
        <v>34</v>
      </c>
      <c r="B28" s="7"/>
      <c r="C28" s="5"/>
      <c r="D28" s="5"/>
      <c r="E28" s="5"/>
      <c r="F28" s="5"/>
      <c r="G28" s="5"/>
      <c r="H28" s="5"/>
    </row>
    <row r="29" customFormat="false" ht="21.75" hidden="false" customHeight="true" outlineLevel="0" collapsed="false">
      <c r="A29" s="7" t="s">
        <v>35</v>
      </c>
      <c r="B29" s="7"/>
      <c r="C29" s="5"/>
      <c r="D29" s="5"/>
      <c r="E29" s="5"/>
      <c r="F29" s="5"/>
      <c r="G29" s="5"/>
      <c r="H29" s="5"/>
    </row>
    <row r="30" customFormat="false" ht="21.75" hidden="false" customHeight="true" outlineLevel="0" collapsed="false">
      <c r="A30" s="7" t="s">
        <v>36</v>
      </c>
      <c r="B30" s="7"/>
      <c r="C30" s="5"/>
      <c r="D30" s="5"/>
      <c r="E30" s="5"/>
      <c r="F30" s="5"/>
      <c r="G30" s="5"/>
      <c r="H30" s="5"/>
    </row>
    <row r="31" customFormat="false" ht="21.75" hidden="false" customHeight="true" outlineLevel="0" collapsed="false">
      <c r="A31" s="7" t="s">
        <v>37</v>
      </c>
      <c r="B31" s="7"/>
      <c r="C31" s="5"/>
      <c r="D31" s="5"/>
      <c r="E31" s="5"/>
      <c r="F31" s="5"/>
      <c r="G31" s="5"/>
      <c r="H31" s="5"/>
    </row>
    <row r="32" customFormat="false" ht="7.5" hidden="false" customHeight="true" outlineLevel="0" collapsed="false"/>
    <row r="33" customFormat="false" ht="25.5" hidden="false" customHeight="true" outlineLevel="0" collapsed="false">
      <c r="A33" s="3" t="s">
        <v>38</v>
      </c>
      <c r="B33" s="3"/>
      <c r="C33" s="3"/>
      <c r="D33" s="3"/>
      <c r="E33" s="3"/>
      <c r="F33" s="3"/>
      <c r="G33" s="3"/>
      <c r="H33" s="3"/>
    </row>
    <row r="34" customFormat="false" ht="21.75" hidden="false" customHeight="true" outlineLevel="0" collapsed="false">
      <c r="A34" s="13" t="s">
        <v>39</v>
      </c>
      <c r="B34" s="13" t="s">
        <v>40</v>
      </c>
      <c r="C34" s="13" t="s">
        <v>41</v>
      </c>
      <c r="D34" s="13" t="s">
        <v>42</v>
      </c>
      <c r="E34" s="13" t="s">
        <v>43</v>
      </c>
      <c r="F34" s="13" t="s">
        <v>44</v>
      </c>
      <c r="G34" s="13" t="s">
        <v>45</v>
      </c>
    </row>
    <row r="35" customFormat="false" ht="19.5" hidden="false" customHeight="true" outlineLevel="0" collapsed="false">
      <c r="A35" s="14" t="s">
        <v>46</v>
      </c>
      <c r="B35" s="15" t="s">
        <v>47</v>
      </c>
      <c r="C35" s="15" t="s">
        <v>48</v>
      </c>
      <c r="D35" s="15" t="s">
        <v>49</v>
      </c>
      <c r="E35" s="15" t="s">
        <v>50</v>
      </c>
      <c r="F35" s="15"/>
      <c r="G35" s="15" t="s">
        <v>16</v>
      </c>
    </row>
    <row r="36" customFormat="false" ht="19.5" hidden="false" customHeight="true" outlineLevel="0" collapsed="false">
      <c r="A36" s="16" t="s">
        <v>51</v>
      </c>
      <c r="B36" s="17" t="s">
        <v>52</v>
      </c>
      <c r="C36" s="17" t="s">
        <v>47</v>
      </c>
      <c r="D36" s="17" t="s">
        <v>53</v>
      </c>
      <c r="E36" s="17" t="s">
        <v>54</v>
      </c>
      <c r="F36" s="17"/>
      <c r="G36" s="17" t="s">
        <v>16</v>
      </c>
    </row>
    <row r="37" customFormat="false" ht="19.5" hidden="false" customHeight="true" outlineLevel="0" collapsed="false">
      <c r="A37" s="14" t="s">
        <v>55</v>
      </c>
      <c r="B37" s="15" t="s">
        <v>56</v>
      </c>
      <c r="C37" s="15" t="s">
        <v>47</v>
      </c>
      <c r="D37" s="15" t="s">
        <v>57</v>
      </c>
      <c r="E37" s="15" t="s">
        <v>48</v>
      </c>
      <c r="F37" s="15"/>
      <c r="G37" s="15" t="s">
        <v>16</v>
      </c>
    </row>
    <row r="38" customFormat="false" ht="19.5" hidden="false" customHeight="true" outlineLevel="0" collapsed="false">
      <c r="A38" s="16" t="s">
        <v>58</v>
      </c>
      <c r="B38" s="17" t="s">
        <v>59</v>
      </c>
      <c r="C38" s="17" t="s">
        <v>47</v>
      </c>
      <c r="D38" s="17" t="s">
        <v>60</v>
      </c>
      <c r="E38" s="17" t="s">
        <v>61</v>
      </c>
      <c r="F38" s="17"/>
      <c r="G38" s="17" t="s">
        <v>16</v>
      </c>
    </row>
    <row r="39" customFormat="false" ht="19.5" hidden="false" customHeight="true" outlineLevel="0" collapsed="false">
      <c r="A39" s="14" t="s">
        <v>62</v>
      </c>
      <c r="B39" s="15" t="s">
        <v>63</v>
      </c>
      <c r="C39" s="15" t="s">
        <v>48</v>
      </c>
      <c r="D39" s="15" t="s">
        <v>57</v>
      </c>
      <c r="E39" s="15" t="s">
        <v>49</v>
      </c>
      <c r="F39" s="15"/>
      <c r="G39" s="15" t="s">
        <v>16</v>
      </c>
    </row>
  </sheetData>
  <mergeCells count="57">
    <mergeCell ref="A1:H1"/>
    <mergeCell ref="A2:H2"/>
    <mergeCell ref="A4:H4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A12:H12"/>
    <mergeCell ref="A13:B13"/>
    <mergeCell ref="C13:H13"/>
    <mergeCell ref="A14:B14"/>
    <mergeCell ref="C14:H14"/>
    <mergeCell ref="A15:B15"/>
    <mergeCell ref="C15:H15"/>
    <mergeCell ref="A16:B16"/>
    <mergeCell ref="C16:H16"/>
    <mergeCell ref="A17:B17"/>
    <mergeCell ref="C17:H17"/>
    <mergeCell ref="A18:B18"/>
    <mergeCell ref="C18:H18"/>
    <mergeCell ref="A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3:H33"/>
  </mergeCells>
  <dataValidations count="3">
    <dataValidation allowBlank="true" errorStyle="stop" operator="between" showDropDown="false" showErrorMessage="false" showInputMessage="false" sqref="G10" type="list">
      <formula1>"Geplant,In Bearbeitung,Abgeschlossen,Pausiert"</formula1>
      <formula2>0</formula2>
    </dataValidation>
    <dataValidation allowBlank="true" errorStyle="stop" operator="between" showDropDown="false" showErrorMessage="false" showInputMessage="false" sqref="G8" type="list">
      <formula1>"Hoch,Mittel,Niedrig"</formula1>
      <formula2>0</formula2>
    </dataValidation>
    <dataValidation allowBlank="true" errorStyle="stop" operator="between" showDropDown="false" showErrorMessage="false" showInputMessage="false" sqref="G35:G39" type="list">
      <formula1>"Geplant,In Bearbeitung,Abgeschlossen,Blockiert"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G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4" topLeftCell="H5" activePane="bottomRight" state="frozen"/>
      <selection pane="topLeft" activeCell="A1" activeCellId="0" sqref="A1"/>
      <selection pane="topRight" activeCell="H1" activeCellId="0" sqref="H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6" min="4" style="0" width="9"/>
    <col collapsed="false" customWidth="true" hidden="false" outlineLevel="0" max="7" min="7" style="0" width="14"/>
    <col collapsed="false" customWidth="true" hidden="false" outlineLevel="0" max="33" min="8" style="0" width="4"/>
  </cols>
  <sheetData>
    <row r="1" customFormat="false" ht="39.75" hidden="false" customHeight="true" outlineLevel="0" collapsed="false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9.5" hidden="false" customHeight="true" outlineLevel="0" collapsed="false">
      <c r="A2" s="2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9.5" hidden="false" customHeight="true" outlineLevel="0" collapsed="false">
      <c r="H3" s="18" t="s">
        <v>66</v>
      </c>
      <c r="I3" s="18"/>
      <c r="J3" s="18"/>
      <c r="K3" s="18"/>
      <c r="L3" s="18" t="s">
        <v>67</v>
      </c>
      <c r="M3" s="18"/>
      <c r="N3" s="18"/>
      <c r="O3" s="18"/>
      <c r="P3" s="18" t="s">
        <v>68</v>
      </c>
      <c r="Q3" s="18"/>
      <c r="R3" s="18"/>
      <c r="S3" s="18"/>
      <c r="T3" s="18"/>
      <c r="U3" s="18" t="s">
        <v>69</v>
      </c>
      <c r="V3" s="18"/>
      <c r="W3" s="18"/>
      <c r="X3" s="18"/>
      <c r="Y3" s="18" t="s">
        <v>70</v>
      </c>
      <c r="Z3" s="18"/>
      <c r="AA3" s="18"/>
      <c r="AB3" s="18"/>
      <c r="AC3" s="18"/>
      <c r="AD3" s="18" t="s">
        <v>71</v>
      </c>
      <c r="AE3" s="18"/>
      <c r="AF3" s="18"/>
      <c r="AG3" s="18"/>
    </row>
    <row r="4" customFormat="false" ht="31.5" hidden="false" customHeight="true" outlineLevel="0" collapsed="false">
      <c r="A4" s="19" t="s">
        <v>72</v>
      </c>
      <c r="B4" s="19" t="s">
        <v>73</v>
      </c>
      <c r="C4" s="19" t="s">
        <v>74</v>
      </c>
      <c r="D4" s="19" t="s">
        <v>75</v>
      </c>
      <c r="E4" s="19" t="s">
        <v>76</v>
      </c>
      <c r="F4" s="19" t="s">
        <v>77</v>
      </c>
      <c r="G4" s="19" t="s">
        <v>45</v>
      </c>
      <c r="H4" s="20" t="s">
        <v>78</v>
      </c>
      <c r="I4" s="20" t="s">
        <v>79</v>
      </c>
      <c r="J4" s="20" t="s">
        <v>80</v>
      </c>
      <c r="K4" s="20" t="s">
        <v>81</v>
      </c>
      <c r="L4" s="20" t="s">
        <v>82</v>
      </c>
      <c r="M4" s="20" t="s">
        <v>83</v>
      </c>
      <c r="N4" s="20" t="s">
        <v>84</v>
      </c>
      <c r="O4" s="20" t="s">
        <v>85</v>
      </c>
      <c r="P4" s="20" t="s">
        <v>86</v>
      </c>
      <c r="Q4" s="20" t="s">
        <v>87</v>
      </c>
      <c r="R4" s="20" t="s">
        <v>88</v>
      </c>
      <c r="S4" s="20" t="s">
        <v>89</v>
      </c>
      <c r="T4" s="20" t="s">
        <v>90</v>
      </c>
      <c r="U4" s="20" t="s">
        <v>91</v>
      </c>
      <c r="V4" s="20" t="s">
        <v>92</v>
      </c>
      <c r="W4" s="20" t="s">
        <v>93</v>
      </c>
      <c r="X4" s="20" t="s">
        <v>94</v>
      </c>
      <c r="Y4" s="20" t="s">
        <v>95</v>
      </c>
      <c r="Z4" s="20" t="s">
        <v>96</v>
      </c>
      <c r="AA4" s="20" t="s">
        <v>97</v>
      </c>
      <c r="AB4" s="20" t="s">
        <v>98</v>
      </c>
      <c r="AC4" s="20" t="s">
        <v>99</v>
      </c>
      <c r="AD4" s="20" t="s">
        <v>100</v>
      </c>
      <c r="AE4" s="20" t="s">
        <v>101</v>
      </c>
      <c r="AF4" s="20" t="s">
        <v>102</v>
      </c>
      <c r="AG4" s="20" t="s">
        <v>103</v>
      </c>
    </row>
    <row r="5" customFormat="false" ht="19.5" hidden="false" customHeight="true" outlineLevel="0" collapsed="false">
      <c r="A5" s="21" t="s">
        <v>104</v>
      </c>
      <c r="B5" s="22" t="s">
        <v>47</v>
      </c>
      <c r="C5" s="22" t="s">
        <v>105</v>
      </c>
      <c r="D5" s="22" t="n">
        <v>1</v>
      </c>
      <c r="E5" s="22" t="n">
        <v>2</v>
      </c>
      <c r="F5" s="22" t="n">
        <f aca="false">E5-D5</f>
        <v>1</v>
      </c>
      <c r="G5" s="22" t="s">
        <v>106</v>
      </c>
      <c r="H5" s="23" t="s">
        <v>107</v>
      </c>
      <c r="I5" s="23" t="s">
        <v>107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customFormat="false" ht="19.5" hidden="false" customHeight="true" outlineLevel="0" collapsed="false">
      <c r="A6" s="25" t="s">
        <v>108</v>
      </c>
      <c r="B6" s="26" t="s">
        <v>47</v>
      </c>
      <c r="C6" s="26" t="s">
        <v>105</v>
      </c>
      <c r="D6" s="26" t="n">
        <v>1</v>
      </c>
      <c r="E6" s="26" t="n">
        <v>1</v>
      </c>
      <c r="F6" s="27" t="n">
        <f aca="false">E6-D6</f>
        <v>0</v>
      </c>
      <c r="G6" s="26" t="s">
        <v>106</v>
      </c>
      <c r="H6" s="28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customFormat="false" ht="19.5" hidden="false" customHeight="true" outlineLevel="0" collapsed="false">
      <c r="A7" s="25" t="s">
        <v>109</v>
      </c>
      <c r="B7" s="26" t="s">
        <v>63</v>
      </c>
      <c r="C7" s="26" t="s">
        <v>105</v>
      </c>
      <c r="D7" s="26" t="n">
        <v>1</v>
      </c>
      <c r="E7" s="26" t="n">
        <v>2</v>
      </c>
      <c r="F7" s="27" t="n">
        <f aca="false">E7-D7</f>
        <v>1</v>
      </c>
      <c r="G7" s="26" t="s">
        <v>106</v>
      </c>
      <c r="H7" s="28"/>
      <c r="I7" s="28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customFormat="false" ht="19.5" hidden="false" customHeight="true" outlineLevel="0" collapsed="false">
      <c r="A8" s="25" t="s">
        <v>110</v>
      </c>
      <c r="B8" s="26" t="s">
        <v>48</v>
      </c>
      <c r="C8" s="26" t="s">
        <v>105</v>
      </c>
      <c r="D8" s="26" t="n">
        <v>2</v>
      </c>
      <c r="E8" s="26" t="n">
        <v>2</v>
      </c>
      <c r="F8" s="27" t="n">
        <f aca="false">E8-D8</f>
        <v>0</v>
      </c>
      <c r="G8" s="26" t="s">
        <v>106</v>
      </c>
      <c r="H8" s="29"/>
      <c r="I8" s="2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customFormat="false" ht="19.5" hidden="false" customHeight="true" outlineLevel="0" collapsed="false">
      <c r="A9" s="30" t="s">
        <v>111</v>
      </c>
      <c r="B9" s="31" t="s">
        <v>112</v>
      </c>
      <c r="C9" s="31" t="s">
        <v>113</v>
      </c>
      <c r="D9" s="31" t="n">
        <v>3</v>
      </c>
      <c r="E9" s="31" t="n">
        <v>6</v>
      </c>
      <c r="F9" s="31" t="n">
        <f aca="false">E9-D9</f>
        <v>3</v>
      </c>
      <c r="G9" s="31" t="s">
        <v>114</v>
      </c>
      <c r="H9" s="24"/>
      <c r="I9" s="24"/>
      <c r="J9" s="32" t="s">
        <v>107</v>
      </c>
      <c r="K9" s="32" t="s">
        <v>107</v>
      </c>
      <c r="L9" s="32" t="s">
        <v>107</v>
      </c>
      <c r="M9" s="32" t="s">
        <v>107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customFormat="false" ht="19.5" hidden="false" customHeight="true" outlineLevel="0" collapsed="false">
      <c r="A10" s="33" t="s">
        <v>115</v>
      </c>
      <c r="B10" s="34" t="s">
        <v>116</v>
      </c>
      <c r="C10" s="34" t="s">
        <v>113</v>
      </c>
      <c r="D10" s="34" t="n">
        <v>3</v>
      </c>
      <c r="E10" s="34" t="n">
        <v>3</v>
      </c>
      <c r="F10" s="35" t="n">
        <f aca="false">E10-D10</f>
        <v>0</v>
      </c>
      <c r="G10" s="34" t="s">
        <v>114</v>
      </c>
      <c r="H10" s="29"/>
      <c r="I10" s="29"/>
      <c r="J10" s="36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customFormat="false" ht="19.5" hidden="false" customHeight="true" outlineLevel="0" collapsed="false">
      <c r="A11" s="33" t="s">
        <v>117</v>
      </c>
      <c r="B11" s="34" t="s">
        <v>118</v>
      </c>
      <c r="C11" s="34" t="s">
        <v>113</v>
      </c>
      <c r="D11" s="34" t="n">
        <v>3</v>
      </c>
      <c r="E11" s="34" t="n">
        <v>4</v>
      </c>
      <c r="F11" s="35" t="n">
        <f aca="false">E11-D11</f>
        <v>1</v>
      </c>
      <c r="G11" s="34" t="s">
        <v>114</v>
      </c>
      <c r="H11" s="24"/>
      <c r="I11" s="24"/>
      <c r="J11" s="36"/>
      <c r="K11" s="36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customFormat="false" ht="19.5" hidden="false" customHeight="true" outlineLevel="0" collapsed="false">
      <c r="A12" s="33" t="s">
        <v>119</v>
      </c>
      <c r="B12" s="34" t="s">
        <v>120</v>
      </c>
      <c r="C12" s="34" t="s">
        <v>113</v>
      </c>
      <c r="D12" s="34" t="n">
        <v>4</v>
      </c>
      <c r="E12" s="34" t="n">
        <v>6</v>
      </c>
      <c r="F12" s="35" t="n">
        <f aca="false">E12-D12</f>
        <v>2</v>
      </c>
      <c r="G12" s="34" t="s">
        <v>16</v>
      </c>
      <c r="H12" s="29"/>
      <c r="I12" s="29"/>
      <c r="J12" s="29"/>
      <c r="K12" s="36"/>
      <c r="L12" s="36"/>
      <c r="M12" s="36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customFormat="false" ht="19.5" hidden="false" customHeight="true" outlineLevel="0" collapsed="false">
      <c r="A13" s="33" t="s">
        <v>121</v>
      </c>
      <c r="B13" s="34" t="s">
        <v>122</v>
      </c>
      <c r="C13" s="34" t="s">
        <v>113</v>
      </c>
      <c r="D13" s="34" t="n">
        <v>5</v>
      </c>
      <c r="E13" s="34" t="n">
        <v>7</v>
      </c>
      <c r="F13" s="35" t="n">
        <f aca="false">E13-D13</f>
        <v>2</v>
      </c>
      <c r="G13" s="34" t="s">
        <v>16</v>
      </c>
      <c r="H13" s="24"/>
      <c r="I13" s="24"/>
      <c r="J13" s="24"/>
      <c r="K13" s="24"/>
      <c r="L13" s="36"/>
      <c r="M13" s="36"/>
      <c r="N13" s="36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customFormat="false" ht="19.5" hidden="false" customHeight="true" outlineLevel="0" collapsed="false">
      <c r="A14" s="37" t="s">
        <v>123</v>
      </c>
      <c r="B14" s="38" t="s">
        <v>59</v>
      </c>
      <c r="C14" s="38" t="s">
        <v>124</v>
      </c>
      <c r="D14" s="38" t="n">
        <v>6</v>
      </c>
      <c r="E14" s="38" t="n">
        <v>9</v>
      </c>
      <c r="F14" s="38" t="n">
        <f aca="false">E14-D14</f>
        <v>3</v>
      </c>
      <c r="G14" s="38" t="s">
        <v>16</v>
      </c>
      <c r="H14" s="29"/>
      <c r="I14" s="29"/>
      <c r="J14" s="29"/>
      <c r="K14" s="29"/>
      <c r="L14" s="29"/>
      <c r="M14" s="39" t="s">
        <v>107</v>
      </c>
      <c r="N14" s="39" t="s">
        <v>107</v>
      </c>
      <c r="O14" s="39" t="s">
        <v>107</v>
      </c>
      <c r="P14" s="39" t="s">
        <v>107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customFormat="false" ht="19.5" hidden="false" customHeight="true" outlineLevel="0" collapsed="false">
      <c r="A15" s="40" t="s">
        <v>125</v>
      </c>
      <c r="B15" s="41" t="s">
        <v>59</v>
      </c>
      <c r="C15" s="41" t="s">
        <v>124</v>
      </c>
      <c r="D15" s="41" t="n">
        <v>6</v>
      </c>
      <c r="E15" s="41" t="n">
        <v>8</v>
      </c>
      <c r="F15" s="42" t="n">
        <f aca="false">E15-D15</f>
        <v>2</v>
      </c>
      <c r="G15" s="41" t="s">
        <v>16</v>
      </c>
      <c r="H15" s="24"/>
      <c r="I15" s="24"/>
      <c r="J15" s="24"/>
      <c r="K15" s="24"/>
      <c r="L15" s="24"/>
      <c r="M15" s="43"/>
      <c r="N15" s="43"/>
      <c r="O15" s="4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customFormat="false" ht="19.5" hidden="false" customHeight="true" outlineLevel="0" collapsed="false">
      <c r="A16" s="40" t="s">
        <v>126</v>
      </c>
      <c r="B16" s="41" t="s">
        <v>63</v>
      </c>
      <c r="C16" s="41" t="s">
        <v>124</v>
      </c>
      <c r="D16" s="41" t="n">
        <v>7</v>
      </c>
      <c r="E16" s="41" t="n">
        <v>8</v>
      </c>
      <c r="F16" s="42" t="n">
        <f aca="false">E16-D16</f>
        <v>1</v>
      </c>
      <c r="G16" s="41" t="s">
        <v>16</v>
      </c>
      <c r="H16" s="29"/>
      <c r="I16" s="29"/>
      <c r="J16" s="29"/>
      <c r="K16" s="29"/>
      <c r="L16" s="29"/>
      <c r="M16" s="29"/>
      <c r="N16" s="43"/>
      <c r="O16" s="43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customFormat="false" ht="19.5" hidden="false" customHeight="true" outlineLevel="0" collapsed="false">
      <c r="A17" s="40" t="s">
        <v>127</v>
      </c>
      <c r="B17" s="41" t="s">
        <v>128</v>
      </c>
      <c r="C17" s="41" t="s">
        <v>124</v>
      </c>
      <c r="D17" s="41" t="n">
        <v>8</v>
      </c>
      <c r="E17" s="41" t="n">
        <v>9</v>
      </c>
      <c r="F17" s="42" t="n">
        <f aca="false">E17-D17</f>
        <v>1</v>
      </c>
      <c r="G17" s="41" t="s">
        <v>16</v>
      </c>
      <c r="H17" s="24"/>
      <c r="I17" s="24"/>
      <c r="J17" s="24"/>
      <c r="K17" s="24"/>
      <c r="L17" s="24"/>
      <c r="M17" s="24"/>
      <c r="N17" s="24"/>
      <c r="O17" s="43"/>
      <c r="P17" s="43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customFormat="false" ht="19.5" hidden="false" customHeight="true" outlineLevel="0" collapsed="false">
      <c r="A18" s="44" t="s">
        <v>129</v>
      </c>
      <c r="B18" s="45" t="s">
        <v>56</v>
      </c>
      <c r="C18" s="45" t="s">
        <v>130</v>
      </c>
      <c r="D18" s="45" t="n">
        <v>10</v>
      </c>
      <c r="E18" s="45" t="n">
        <v>10</v>
      </c>
      <c r="F18" s="45" t="n">
        <f aca="false">E18-D18</f>
        <v>0</v>
      </c>
      <c r="G18" s="45" t="s">
        <v>16</v>
      </c>
      <c r="H18" s="29"/>
      <c r="I18" s="29"/>
      <c r="J18" s="29"/>
      <c r="K18" s="29"/>
      <c r="L18" s="29"/>
      <c r="M18" s="29"/>
      <c r="N18" s="29"/>
      <c r="O18" s="29"/>
      <c r="P18" s="29"/>
      <c r="Q18" s="46" t="s">
        <v>107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customFormat="false" ht="19.5" hidden="false" customHeight="true" outlineLevel="0" collapsed="false">
      <c r="A19" s="47" t="s">
        <v>131</v>
      </c>
      <c r="B19" s="48" t="s">
        <v>47</v>
      </c>
      <c r="C19" s="48" t="s">
        <v>130</v>
      </c>
      <c r="D19" s="48" t="n">
        <v>9</v>
      </c>
      <c r="E19" s="48" t="n">
        <v>10</v>
      </c>
      <c r="F19" s="49" t="n">
        <f aca="false">E19-D19</f>
        <v>1</v>
      </c>
      <c r="G19" s="48" t="s">
        <v>16</v>
      </c>
      <c r="H19" s="24"/>
      <c r="I19" s="24"/>
      <c r="J19" s="24"/>
      <c r="K19" s="24"/>
      <c r="L19" s="24"/>
      <c r="M19" s="24"/>
      <c r="N19" s="24"/>
      <c r="O19" s="24"/>
      <c r="P19" s="50"/>
      <c r="Q19" s="50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customFormat="false" ht="19.5" hidden="false" customHeight="true" outlineLevel="0" collapsed="false">
      <c r="A20" s="47" t="s">
        <v>132</v>
      </c>
      <c r="B20" s="48" t="s">
        <v>133</v>
      </c>
      <c r="C20" s="48" t="s">
        <v>130</v>
      </c>
      <c r="D20" s="48" t="n">
        <v>10</v>
      </c>
      <c r="E20" s="48" t="n">
        <v>20</v>
      </c>
      <c r="F20" s="49" t="n">
        <f aca="false">E20-D20</f>
        <v>10</v>
      </c>
      <c r="G20" s="48" t="s">
        <v>16</v>
      </c>
      <c r="H20" s="29"/>
      <c r="I20" s="29"/>
      <c r="J20" s="29"/>
      <c r="K20" s="29"/>
      <c r="L20" s="29"/>
      <c r="M20" s="29"/>
      <c r="N20" s="29"/>
      <c r="O20" s="29"/>
      <c r="P20" s="29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29"/>
      <c r="AC20" s="29"/>
      <c r="AD20" s="29"/>
      <c r="AE20" s="29"/>
      <c r="AF20" s="29"/>
      <c r="AG20" s="29"/>
    </row>
    <row r="21" customFormat="false" ht="19.5" hidden="false" customHeight="true" outlineLevel="0" collapsed="false">
      <c r="A21" s="47" t="s">
        <v>134</v>
      </c>
      <c r="B21" s="48" t="s">
        <v>135</v>
      </c>
      <c r="C21" s="48" t="s">
        <v>130</v>
      </c>
      <c r="D21" s="48" t="n">
        <v>10</v>
      </c>
      <c r="E21" s="48" t="n">
        <v>22</v>
      </c>
      <c r="F21" s="49" t="n">
        <f aca="false">E21-D21</f>
        <v>12</v>
      </c>
      <c r="G21" s="48" t="s">
        <v>16</v>
      </c>
      <c r="H21" s="24"/>
      <c r="I21" s="24"/>
      <c r="J21" s="24"/>
      <c r="K21" s="24"/>
      <c r="L21" s="24"/>
      <c r="M21" s="24"/>
      <c r="N21" s="24"/>
      <c r="O21" s="24"/>
      <c r="P21" s="24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24"/>
      <c r="AE21" s="24"/>
      <c r="AF21" s="24"/>
      <c r="AG21" s="24"/>
    </row>
    <row r="22" customFormat="false" ht="19.5" hidden="false" customHeight="true" outlineLevel="0" collapsed="false">
      <c r="A22" s="47" t="s">
        <v>136</v>
      </c>
      <c r="B22" s="48" t="s">
        <v>128</v>
      </c>
      <c r="C22" s="48" t="s">
        <v>130</v>
      </c>
      <c r="D22" s="48" t="n">
        <v>10</v>
      </c>
      <c r="E22" s="48" t="n">
        <v>14</v>
      </c>
      <c r="F22" s="49" t="n">
        <f aca="false">E22-D22</f>
        <v>4</v>
      </c>
      <c r="G22" s="48" t="s">
        <v>16</v>
      </c>
      <c r="H22" s="29"/>
      <c r="I22" s="29"/>
      <c r="J22" s="29"/>
      <c r="K22" s="29"/>
      <c r="L22" s="29"/>
      <c r="M22" s="29"/>
      <c r="N22" s="29"/>
      <c r="O22" s="29"/>
      <c r="P22" s="29"/>
      <c r="Q22" s="50"/>
      <c r="R22" s="50"/>
      <c r="S22" s="50"/>
      <c r="T22" s="50"/>
      <c r="U22" s="50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</row>
    <row r="23" customFormat="false" ht="19.5" hidden="false" customHeight="true" outlineLevel="0" collapsed="false">
      <c r="A23" s="51" t="s">
        <v>137</v>
      </c>
      <c r="B23" s="52" t="s">
        <v>63</v>
      </c>
      <c r="C23" s="52" t="s">
        <v>138</v>
      </c>
      <c r="D23" s="52" t="n">
        <v>11</v>
      </c>
      <c r="E23" s="52" t="n">
        <v>24</v>
      </c>
      <c r="F23" s="52" t="n">
        <f aca="false">E23-D23</f>
        <v>13</v>
      </c>
      <c r="G23" s="52" t="s">
        <v>16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53" t="s">
        <v>107</v>
      </c>
      <c r="S23" s="53" t="s">
        <v>107</v>
      </c>
      <c r="T23" s="53" t="s">
        <v>107</v>
      </c>
      <c r="U23" s="53" t="s">
        <v>107</v>
      </c>
      <c r="V23" s="53" t="s">
        <v>107</v>
      </c>
      <c r="W23" s="53" t="s">
        <v>107</v>
      </c>
      <c r="X23" s="53" t="s">
        <v>107</v>
      </c>
      <c r="Y23" s="53" t="s">
        <v>107</v>
      </c>
      <c r="Z23" s="53" t="s">
        <v>107</v>
      </c>
      <c r="AA23" s="53" t="s">
        <v>107</v>
      </c>
      <c r="AB23" s="53" t="s">
        <v>107</v>
      </c>
      <c r="AC23" s="53" t="s">
        <v>107</v>
      </c>
      <c r="AD23" s="53" t="s">
        <v>107</v>
      </c>
      <c r="AE23" s="53" t="s">
        <v>107</v>
      </c>
      <c r="AF23" s="24"/>
      <c r="AG23" s="24"/>
    </row>
    <row r="24" customFormat="false" ht="19.5" hidden="false" customHeight="true" outlineLevel="0" collapsed="false">
      <c r="A24" s="54" t="s">
        <v>139</v>
      </c>
      <c r="B24" s="55" t="s">
        <v>63</v>
      </c>
      <c r="C24" s="55" t="s">
        <v>138</v>
      </c>
      <c r="D24" s="55" t="n">
        <v>11</v>
      </c>
      <c r="E24" s="55" t="n">
        <v>24</v>
      </c>
      <c r="F24" s="56" t="n">
        <f aca="false">E24-D24</f>
        <v>13</v>
      </c>
      <c r="G24" s="55" t="s">
        <v>16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29"/>
      <c r="AG24" s="29"/>
    </row>
    <row r="25" customFormat="false" ht="19.5" hidden="false" customHeight="true" outlineLevel="0" collapsed="false">
      <c r="A25" s="54" t="s">
        <v>140</v>
      </c>
      <c r="B25" s="55" t="s">
        <v>63</v>
      </c>
      <c r="C25" s="55" t="s">
        <v>138</v>
      </c>
      <c r="D25" s="55" t="n">
        <v>14</v>
      </c>
      <c r="E25" s="55" t="n">
        <v>18</v>
      </c>
      <c r="F25" s="56" t="n">
        <f aca="false">E25-D25</f>
        <v>4</v>
      </c>
      <c r="G25" s="55" t="s">
        <v>16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57"/>
      <c r="V25" s="57"/>
      <c r="W25" s="57"/>
      <c r="X25" s="57"/>
      <c r="Y25" s="57"/>
      <c r="Z25" s="24"/>
      <c r="AA25" s="24"/>
      <c r="AB25" s="24"/>
      <c r="AC25" s="24"/>
      <c r="AD25" s="24"/>
      <c r="AE25" s="24"/>
      <c r="AF25" s="24"/>
      <c r="AG25" s="24"/>
    </row>
    <row r="26" customFormat="false" ht="19.5" hidden="false" customHeight="true" outlineLevel="0" collapsed="false">
      <c r="A26" s="54" t="s">
        <v>141</v>
      </c>
      <c r="B26" s="55" t="s">
        <v>56</v>
      </c>
      <c r="C26" s="55" t="s">
        <v>138</v>
      </c>
      <c r="D26" s="55" t="n">
        <v>12</v>
      </c>
      <c r="E26" s="55" t="n">
        <v>22</v>
      </c>
      <c r="F26" s="56" t="n">
        <f aca="false">E26-D26</f>
        <v>10</v>
      </c>
      <c r="G26" s="55" t="s">
        <v>16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29"/>
      <c r="AE26" s="29"/>
      <c r="AF26" s="29"/>
      <c r="AG26" s="29"/>
    </row>
    <row r="27" customFormat="false" ht="19.5" hidden="false" customHeight="true" outlineLevel="0" collapsed="false">
      <c r="A27" s="58" t="s">
        <v>142</v>
      </c>
      <c r="B27" s="59" t="s">
        <v>48</v>
      </c>
      <c r="C27" s="59" t="s">
        <v>143</v>
      </c>
      <c r="D27" s="59" t="n">
        <v>25</v>
      </c>
      <c r="E27" s="59" t="n">
        <v>26</v>
      </c>
      <c r="F27" s="59" t="n">
        <f aca="false">E27-D27</f>
        <v>1</v>
      </c>
      <c r="G27" s="59" t="s">
        <v>16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60" t="s">
        <v>107</v>
      </c>
      <c r="AG27" s="60" t="s">
        <v>107</v>
      </c>
    </row>
    <row r="28" customFormat="false" ht="19.5" hidden="false" customHeight="true" outlineLevel="0" collapsed="false">
      <c r="A28" s="61" t="s">
        <v>144</v>
      </c>
      <c r="B28" s="62" t="s">
        <v>63</v>
      </c>
      <c r="C28" s="62" t="s">
        <v>143</v>
      </c>
      <c r="D28" s="62" t="n">
        <v>25</v>
      </c>
      <c r="E28" s="62" t="n">
        <v>26</v>
      </c>
      <c r="F28" s="63" t="n">
        <f aca="false">E28-D28</f>
        <v>1</v>
      </c>
      <c r="G28" s="62" t="s">
        <v>16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64"/>
      <c r="AG28" s="64"/>
    </row>
    <row r="29" customFormat="false" ht="19.5" hidden="false" customHeight="true" outlineLevel="0" collapsed="false">
      <c r="A29" s="61" t="s">
        <v>145</v>
      </c>
      <c r="B29" s="62" t="s">
        <v>47</v>
      </c>
      <c r="C29" s="62" t="s">
        <v>143</v>
      </c>
      <c r="D29" s="62" t="n">
        <v>26</v>
      </c>
      <c r="E29" s="62" t="n">
        <v>26</v>
      </c>
      <c r="F29" s="63" t="n">
        <f aca="false">E29-D29</f>
        <v>0</v>
      </c>
      <c r="G29" s="62" t="s">
        <v>16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64"/>
    </row>
  </sheetData>
  <mergeCells count="8">
    <mergeCell ref="A1:T1"/>
    <mergeCell ref="A2:T2"/>
    <mergeCell ref="H3:K3"/>
    <mergeCell ref="L3:O3"/>
    <mergeCell ref="P3:T3"/>
    <mergeCell ref="U3:X3"/>
    <mergeCell ref="Y3:AC3"/>
    <mergeCell ref="AD3:AG3"/>
  </mergeCells>
  <dataValidations count="1">
    <dataValidation allowBlank="true" errorStyle="stop" operator="between" showDropDown="false" showErrorMessage="false" showInputMessage="false" sqref="G5:G29" type="list">
      <formula1>"Geplant,In Bearbeitung,Abgeschlossen,Verzögert,Blockiert"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J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7" min="5" style="0" width="16"/>
    <col collapsed="false" customWidth="true" hidden="false" outlineLevel="0" max="10" min="8" style="0" width="14"/>
  </cols>
  <sheetData>
    <row r="1" customFormat="false" ht="39.75" hidden="false" customHeight="true" outlineLevel="0" collapsed="false">
      <c r="A1" s="1" t="s">
        <v>146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7.5" hidden="false" customHeight="true" outlineLevel="0" collapsed="false"/>
    <row r="4" customFormat="false" ht="25.5" hidden="false" customHeight="true" outlineLevel="0" collapsed="false">
      <c r="A4" s="3" t="s">
        <v>148</v>
      </c>
      <c r="B4" s="3"/>
      <c r="C4" s="3"/>
      <c r="D4" s="3"/>
      <c r="E4" s="3"/>
      <c r="F4" s="3"/>
      <c r="G4" s="65" t="s">
        <v>149</v>
      </c>
      <c r="H4" s="65"/>
      <c r="I4" s="65"/>
      <c r="J4" s="65"/>
    </row>
    <row r="5" customFormat="false" ht="24" hidden="false" customHeight="true" outlineLevel="0" collapsed="false">
      <c r="G5" s="66" t="s">
        <v>150</v>
      </c>
      <c r="H5" s="66"/>
      <c r="I5" s="67" t="n">
        <f aca="false">SUM(C10:C17)</f>
        <v>12500</v>
      </c>
      <c r="J5" s="67"/>
    </row>
    <row r="6" customFormat="false" ht="24" hidden="false" customHeight="true" outlineLevel="0" collapsed="false">
      <c r="G6" s="66" t="s">
        <v>151</v>
      </c>
      <c r="H6" s="66"/>
      <c r="I6" s="67" t="n">
        <f aca="false">SUM(D10:D17)</f>
        <v>10455</v>
      </c>
      <c r="J6" s="67"/>
    </row>
    <row r="7" customFormat="false" ht="24" hidden="false" customHeight="true" outlineLevel="0" collapsed="false">
      <c r="G7" s="66" t="s">
        <v>152</v>
      </c>
      <c r="H7" s="66"/>
      <c r="I7" s="67" t="n">
        <f aca="false">I5-I6</f>
        <v>2045</v>
      </c>
      <c r="J7" s="67"/>
    </row>
    <row r="8" customFormat="false" ht="24" hidden="false" customHeight="true" outlineLevel="0" collapsed="false">
      <c r="G8" s="66" t="s">
        <v>153</v>
      </c>
      <c r="H8" s="66"/>
      <c r="I8" s="68" t="n">
        <f aca="false">IF(I5=0,0,I6/I5)</f>
        <v>0.8364</v>
      </c>
      <c r="J8" s="68"/>
    </row>
    <row r="9" customFormat="false" ht="27.75" hidden="false" customHeight="true" outlineLevel="0" collapsed="false">
      <c r="A9" s="19" t="s">
        <v>154</v>
      </c>
      <c r="B9" s="19" t="s">
        <v>155</v>
      </c>
      <c r="C9" s="19" t="s">
        <v>156</v>
      </c>
      <c r="D9" s="19" t="s">
        <v>157</v>
      </c>
      <c r="E9" s="19" t="s">
        <v>158</v>
      </c>
      <c r="F9" s="19" t="s">
        <v>159</v>
      </c>
      <c r="G9" s="19" t="s">
        <v>160</v>
      </c>
    </row>
    <row r="10" customFormat="false" ht="19.5" hidden="false" customHeight="true" outlineLevel="0" collapsed="false">
      <c r="A10" s="14" t="s">
        <v>161</v>
      </c>
      <c r="B10" s="69" t="s">
        <v>162</v>
      </c>
      <c r="C10" s="70" t="n">
        <v>3000</v>
      </c>
      <c r="D10" s="70" t="n">
        <v>2295</v>
      </c>
      <c r="E10" s="71" t="n">
        <f aca="false">C10-D10</f>
        <v>705</v>
      </c>
      <c r="F10" s="72" t="n">
        <f aca="false">IF(C10=0,0,(C10-D10)/C10)</f>
        <v>0.235</v>
      </c>
      <c r="G10" s="72" t="n">
        <f aca="false">IF(SUM($C$10:$C$17)=0,0,C10/SUM($C$10:$C$17))</f>
        <v>0.24</v>
      </c>
    </row>
    <row r="11" customFormat="false" ht="19.5" hidden="false" customHeight="true" outlineLevel="0" collapsed="false">
      <c r="A11" s="16" t="s">
        <v>163</v>
      </c>
      <c r="B11" s="73" t="s">
        <v>164</v>
      </c>
      <c r="C11" s="70" t="n">
        <v>2500</v>
      </c>
      <c r="D11" s="70" t="n">
        <v>2125</v>
      </c>
      <c r="E11" s="74" t="n">
        <f aca="false">C11-D11</f>
        <v>375</v>
      </c>
      <c r="F11" s="75" t="n">
        <f aca="false">IF(C11=0,0,(C11-D11)/C11)</f>
        <v>0.15</v>
      </c>
      <c r="G11" s="75" t="n">
        <f aca="false">IF(SUM($C$10:$C$17)=0,0,C11/SUM($C$10:$C$17))</f>
        <v>0.2</v>
      </c>
    </row>
    <row r="12" customFormat="false" ht="19.5" hidden="false" customHeight="true" outlineLevel="0" collapsed="false">
      <c r="A12" s="14" t="s">
        <v>165</v>
      </c>
      <c r="B12" s="69" t="s">
        <v>162</v>
      </c>
      <c r="C12" s="70" t="n">
        <v>1500</v>
      </c>
      <c r="D12" s="70" t="n">
        <v>1402</v>
      </c>
      <c r="E12" s="71" t="n">
        <f aca="false">C12-D12</f>
        <v>98</v>
      </c>
      <c r="F12" s="72" t="n">
        <f aca="false">IF(C12=0,0,(C12-D12)/C12)</f>
        <v>0.0653333333333333</v>
      </c>
      <c r="G12" s="72" t="n">
        <f aca="false">IF(SUM($C$10:$C$17)=0,0,C12/SUM($C$10:$C$17))</f>
        <v>0.12</v>
      </c>
    </row>
    <row r="13" customFormat="false" ht="19.5" hidden="false" customHeight="true" outlineLevel="0" collapsed="false">
      <c r="A13" s="16" t="s">
        <v>166</v>
      </c>
      <c r="B13" s="73" t="s">
        <v>167</v>
      </c>
      <c r="C13" s="70" t="n">
        <v>800</v>
      </c>
      <c r="D13" s="70" t="n">
        <v>612</v>
      </c>
      <c r="E13" s="74" t="n">
        <f aca="false">C13-D13</f>
        <v>188</v>
      </c>
      <c r="F13" s="75" t="n">
        <f aca="false">IF(C13=0,0,(C13-D13)/C13)</f>
        <v>0.235</v>
      </c>
      <c r="G13" s="75" t="n">
        <f aca="false">IF(SUM($C$10:$C$17)=0,0,C13/SUM($C$10:$C$17))</f>
        <v>0.064</v>
      </c>
    </row>
    <row r="14" customFormat="false" ht="19.5" hidden="false" customHeight="true" outlineLevel="0" collapsed="false">
      <c r="A14" s="14" t="s">
        <v>168</v>
      </c>
      <c r="B14" s="69" t="s">
        <v>167</v>
      </c>
      <c r="C14" s="70" t="n">
        <v>400</v>
      </c>
      <c r="D14" s="70" t="n">
        <v>340</v>
      </c>
      <c r="E14" s="71" t="n">
        <f aca="false">C14-D14</f>
        <v>60</v>
      </c>
      <c r="F14" s="72" t="n">
        <f aca="false">IF(C14=0,0,(C14-D14)/C14)</f>
        <v>0.15</v>
      </c>
      <c r="G14" s="72" t="n">
        <f aca="false">IF(SUM($C$10:$C$17)=0,0,C14/SUM($C$10:$C$17))</f>
        <v>0.032</v>
      </c>
    </row>
    <row r="15" customFormat="false" ht="19.5" hidden="false" customHeight="true" outlineLevel="0" collapsed="false">
      <c r="A15" s="16" t="s">
        <v>169</v>
      </c>
      <c r="B15" s="73" t="s">
        <v>170</v>
      </c>
      <c r="C15" s="70" t="n">
        <v>1800</v>
      </c>
      <c r="D15" s="70" t="n">
        <v>1683</v>
      </c>
      <c r="E15" s="74" t="n">
        <f aca="false">C15-D15</f>
        <v>117</v>
      </c>
      <c r="F15" s="75" t="n">
        <f aca="false">IF(C15=0,0,(C15-D15)/C15)</f>
        <v>0.065</v>
      </c>
      <c r="G15" s="75" t="n">
        <f aca="false">IF(SUM($C$10:$C$17)=0,0,C15/SUM($C$10:$C$17))</f>
        <v>0.144</v>
      </c>
    </row>
    <row r="16" customFormat="false" ht="19.5" hidden="false" customHeight="true" outlineLevel="0" collapsed="false">
      <c r="A16" s="14" t="s">
        <v>171</v>
      </c>
      <c r="B16" s="69" t="s">
        <v>172</v>
      </c>
      <c r="C16" s="70" t="n">
        <v>1500</v>
      </c>
      <c r="D16" s="70" t="n">
        <v>1148</v>
      </c>
      <c r="E16" s="71" t="n">
        <f aca="false">C16-D16</f>
        <v>352</v>
      </c>
      <c r="F16" s="72" t="n">
        <f aca="false">IF(C16=0,0,(C16-D16)/C16)</f>
        <v>0.234666666666667</v>
      </c>
      <c r="G16" s="72" t="n">
        <f aca="false">IF(SUM($C$10:$C$17)=0,0,C16/SUM($C$10:$C$17))</f>
        <v>0.12</v>
      </c>
    </row>
    <row r="17" customFormat="false" ht="19.5" hidden="false" customHeight="true" outlineLevel="0" collapsed="false">
      <c r="A17" s="16" t="s">
        <v>173</v>
      </c>
      <c r="B17" s="73" t="s">
        <v>174</v>
      </c>
      <c r="C17" s="70" t="n">
        <v>1000</v>
      </c>
      <c r="D17" s="70" t="n">
        <v>850</v>
      </c>
      <c r="E17" s="74" t="n">
        <f aca="false">C17-D17</f>
        <v>150</v>
      </c>
      <c r="F17" s="75" t="n">
        <f aca="false">IF(C17=0,0,(C17-D17)/C17)</f>
        <v>0.15</v>
      </c>
      <c r="G17" s="75" t="n">
        <f aca="false">IF(SUM($C$10:$C$17)=0,0,C17/SUM($C$10:$C$17))</f>
        <v>0.08</v>
      </c>
    </row>
    <row r="18" customFormat="false" ht="24" hidden="false" customHeight="true" outlineLevel="0" collapsed="false">
      <c r="A18" s="76" t="s">
        <v>175</v>
      </c>
      <c r="B18" s="76"/>
      <c r="C18" s="77" t="n">
        <f aca="false">SUM(C10:C17)</f>
        <v>12500</v>
      </c>
      <c r="D18" s="77" t="n">
        <f aca="false">SUM(D10:D17)</f>
        <v>10455</v>
      </c>
      <c r="E18" s="77" t="n">
        <f aca="false">C18-D18</f>
        <v>2045</v>
      </c>
      <c r="F18" s="78" t="n">
        <f aca="false">IF(C18=0,0,(C18-D18)/C18)</f>
        <v>0.1636</v>
      </c>
      <c r="G18" s="78" t="n">
        <f aca="false">SUM(G10:G17)</f>
        <v>1</v>
      </c>
    </row>
    <row r="19" customFormat="false" ht="7.5" hidden="false" customHeight="true" outlineLevel="0" collapsed="false"/>
    <row r="20" customFormat="false" ht="25.5" hidden="false" customHeight="true" outlineLevel="0" collapsed="false">
      <c r="A20" s="3" t="s">
        <v>176</v>
      </c>
      <c r="B20" s="3"/>
      <c r="C20" s="3"/>
      <c r="D20" s="3"/>
      <c r="E20" s="3"/>
      <c r="F20" s="3"/>
      <c r="G20" s="3"/>
      <c r="H20" s="3"/>
      <c r="I20" s="3"/>
      <c r="J20" s="3"/>
    </row>
    <row r="21" customFormat="false" ht="25.5" hidden="false" customHeight="true" outlineLevel="0" collapsed="false">
      <c r="A21" s="79" t="s">
        <v>177</v>
      </c>
      <c r="B21" s="79" t="s">
        <v>178</v>
      </c>
      <c r="C21" s="79" t="s">
        <v>179</v>
      </c>
      <c r="D21" s="79" t="s">
        <v>180</v>
      </c>
      <c r="E21" s="79" t="s">
        <v>181</v>
      </c>
      <c r="F21" s="79" t="s">
        <v>182</v>
      </c>
      <c r="G21" s="79" t="s">
        <v>183</v>
      </c>
    </row>
    <row r="22" customFormat="false" ht="19.5" hidden="false" customHeight="true" outlineLevel="0" collapsed="false">
      <c r="A22" s="14" t="s">
        <v>184</v>
      </c>
      <c r="B22" s="80" t="s">
        <v>47</v>
      </c>
      <c r="C22" s="15" t="n">
        <v>80</v>
      </c>
      <c r="D22" s="15" t="n">
        <v>85</v>
      </c>
      <c r="E22" s="70" t="n">
        <v>95</v>
      </c>
      <c r="F22" s="81" t="n">
        <f aca="false">C22*E22</f>
        <v>7600</v>
      </c>
      <c r="G22" s="81" t="n">
        <f aca="false">D22*E22</f>
        <v>8075</v>
      </c>
    </row>
    <row r="23" customFormat="false" ht="19.5" hidden="false" customHeight="true" outlineLevel="0" collapsed="false">
      <c r="A23" s="16" t="s">
        <v>185</v>
      </c>
      <c r="B23" s="82" t="s">
        <v>186</v>
      </c>
      <c r="C23" s="17" t="n">
        <v>60</v>
      </c>
      <c r="D23" s="17" t="n">
        <v>55</v>
      </c>
      <c r="E23" s="70" t="n">
        <v>75</v>
      </c>
      <c r="F23" s="83" t="n">
        <f aca="false">C23*E23</f>
        <v>4500</v>
      </c>
      <c r="G23" s="83" t="n">
        <f aca="false">D23*E23</f>
        <v>4125</v>
      </c>
    </row>
    <row r="24" customFormat="false" ht="19.5" hidden="false" customHeight="true" outlineLevel="0" collapsed="false">
      <c r="A24" s="14" t="s">
        <v>187</v>
      </c>
      <c r="B24" s="80" t="s">
        <v>135</v>
      </c>
      <c r="C24" s="15" t="n">
        <v>50</v>
      </c>
      <c r="D24" s="15" t="n">
        <v>60</v>
      </c>
      <c r="E24" s="70" t="n">
        <v>80</v>
      </c>
      <c r="F24" s="81" t="n">
        <f aca="false">C24*E24</f>
        <v>4000</v>
      </c>
      <c r="G24" s="81" t="n">
        <f aca="false">D24*E24</f>
        <v>4800</v>
      </c>
    </row>
    <row r="25" customFormat="false" ht="19.5" hidden="false" customHeight="true" outlineLevel="0" collapsed="false">
      <c r="A25" s="16" t="s">
        <v>188</v>
      </c>
      <c r="B25" s="82" t="s">
        <v>189</v>
      </c>
      <c r="C25" s="17" t="n">
        <v>40</v>
      </c>
      <c r="D25" s="17" t="n">
        <v>38</v>
      </c>
      <c r="E25" s="70" t="n">
        <v>70</v>
      </c>
      <c r="F25" s="83" t="n">
        <f aca="false">C25*E25</f>
        <v>2800</v>
      </c>
      <c r="G25" s="83" t="n">
        <f aca="false">D25*E25</f>
        <v>2660</v>
      </c>
    </row>
    <row r="26" customFormat="false" ht="19.5" hidden="false" customHeight="true" outlineLevel="0" collapsed="false">
      <c r="A26" s="14" t="s">
        <v>190</v>
      </c>
      <c r="B26" s="80" t="s">
        <v>63</v>
      </c>
      <c r="C26" s="15" t="n">
        <v>30</v>
      </c>
      <c r="D26" s="15" t="n">
        <v>32</v>
      </c>
      <c r="E26" s="70" t="n">
        <v>85</v>
      </c>
      <c r="F26" s="81" t="n">
        <f aca="false">C26*E26</f>
        <v>2550</v>
      </c>
      <c r="G26" s="81" t="n">
        <f aca="false">D26*E26</f>
        <v>2720</v>
      </c>
    </row>
    <row r="27" customFormat="false" ht="19.5" hidden="false" customHeight="true" outlineLevel="0" collapsed="false">
      <c r="A27" s="16" t="s">
        <v>191</v>
      </c>
      <c r="B27" s="82" t="s">
        <v>192</v>
      </c>
      <c r="C27" s="17" t="n">
        <v>120</v>
      </c>
      <c r="D27" s="17" t="n">
        <v>110</v>
      </c>
      <c r="E27" s="70" t="n">
        <v>120</v>
      </c>
      <c r="F27" s="83" t="n">
        <f aca="false">C27*E27</f>
        <v>14400</v>
      </c>
      <c r="G27" s="83" t="n">
        <f aca="false">D27*E27</f>
        <v>13200</v>
      </c>
    </row>
    <row r="28" customFormat="false" ht="24" hidden="false" customHeight="true" outlineLevel="0" collapsed="false">
      <c r="A28" s="76" t="s">
        <v>193</v>
      </c>
      <c r="B28" s="76"/>
      <c r="C28" s="84" t="n">
        <f aca="false">SUM(C22:C27)</f>
        <v>380</v>
      </c>
      <c r="D28" s="84" t="n">
        <f aca="false">SUM(D22:D27)</f>
        <v>380</v>
      </c>
      <c r="E28" s="84" t="s">
        <v>194</v>
      </c>
      <c r="F28" s="85" t="n">
        <f aca="false">SUM(F22:F27)</f>
        <v>35850</v>
      </c>
      <c r="G28" s="85" t="n">
        <f aca="false">SUM(G22:G27)</f>
        <v>35580</v>
      </c>
    </row>
  </sheetData>
  <mergeCells count="15">
    <mergeCell ref="A1:J1"/>
    <mergeCell ref="A2:J2"/>
    <mergeCell ref="A4:F4"/>
    <mergeCell ref="G4:J4"/>
    <mergeCell ref="G5:H5"/>
    <mergeCell ref="I5:J5"/>
    <mergeCell ref="G6:H6"/>
    <mergeCell ref="I6:J6"/>
    <mergeCell ref="G7:H7"/>
    <mergeCell ref="I7:J7"/>
    <mergeCell ref="G8:H8"/>
    <mergeCell ref="I8:J8"/>
    <mergeCell ref="A18:B18"/>
    <mergeCell ref="A20:J20"/>
    <mergeCell ref="A28:B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N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5" topLeftCell="A1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  <col collapsed="false" customWidth="true" hidden="false" outlineLevel="0" max="3" min="3" style="0" width="40"/>
    <col collapsed="false" customWidth="true" hidden="false" outlineLevel="0" max="6" min="4" style="0" width="14"/>
    <col collapsed="false" customWidth="true" hidden="false" outlineLevel="0" max="7" min="7" style="0" width="20"/>
    <col collapsed="false" customWidth="true" hidden="false" outlineLevel="0" max="14" min="8" style="0" width="12"/>
  </cols>
  <sheetData>
    <row r="1" customFormat="false" ht="39.75" hidden="false" customHeight="true" outlineLevel="0" collapsed="false">
      <c r="A1" s="1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9.5" hidden="false" customHeight="true" outlineLevel="0" collapsed="false">
      <c r="A2" s="2" t="s">
        <v>196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7.5" hidden="false" customHeight="true" outlineLevel="0" collapsed="false"/>
    <row r="4" customFormat="false" ht="25.5" hidden="false" customHeight="true" outlineLevel="0" collapsed="false">
      <c r="A4" s="3" t="s">
        <v>197</v>
      </c>
      <c r="B4" s="3"/>
      <c r="C4" s="3"/>
      <c r="D4" s="3"/>
    </row>
    <row r="5" customFormat="false" ht="21.75" hidden="false" customHeight="true" outlineLevel="0" collapsed="false">
      <c r="A5" s="86" t="s">
        <v>198</v>
      </c>
      <c r="B5" s="87" t="n">
        <v>12500</v>
      </c>
    </row>
    <row r="6" customFormat="false" ht="21.75" hidden="false" customHeight="true" outlineLevel="0" collapsed="false">
      <c r="A6" s="86" t="s">
        <v>199</v>
      </c>
      <c r="B6" s="87" t="n">
        <v>8500</v>
      </c>
    </row>
    <row r="7" customFormat="false" ht="21.75" hidden="false" customHeight="true" outlineLevel="0" collapsed="false">
      <c r="A7" s="86" t="s">
        <v>200</v>
      </c>
      <c r="B7" s="87" t="n">
        <v>43750</v>
      </c>
    </row>
    <row r="8" customFormat="false" ht="21.75" hidden="false" customHeight="true" outlineLevel="0" collapsed="false">
      <c r="A8" s="86" t="s">
        <v>201</v>
      </c>
      <c r="B8" s="88" t="n">
        <v>1050</v>
      </c>
    </row>
    <row r="9" customFormat="false" ht="21.75" hidden="false" customHeight="true" outlineLevel="0" collapsed="false">
      <c r="A9" s="86" t="s">
        <v>202</v>
      </c>
      <c r="B9" s="88" t="n">
        <v>210</v>
      </c>
    </row>
    <row r="10" customFormat="false" ht="21.75" hidden="false" customHeight="true" outlineLevel="0" collapsed="false">
      <c r="A10" s="86" t="s">
        <v>203</v>
      </c>
      <c r="B10" s="88" t="n">
        <v>450000</v>
      </c>
    </row>
    <row r="11" customFormat="false" ht="21.75" hidden="false" customHeight="true" outlineLevel="0" collapsed="false">
      <c r="A11" s="86" t="s">
        <v>204</v>
      </c>
      <c r="B11" s="88" t="n">
        <v>15000</v>
      </c>
    </row>
    <row r="12" customFormat="false" ht="21.75" hidden="false" customHeight="true" outlineLevel="0" collapsed="false">
      <c r="A12" s="86" t="s">
        <v>205</v>
      </c>
      <c r="B12" s="87" t="n">
        <v>208</v>
      </c>
    </row>
    <row r="13" customFormat="false" ht="7.5" hidden="false" customHeight="true" outlineLevel="0" collapsed="false"/>
    <row r="14" customFormat="false" ht="31.5" hidden="false" customHeight="true" outlineLevel="0" collapsed="false">
      <c r="A14" s="89" t="s">
        <v>206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customFormat="false" ht="25.5" hidden="false" customHeight="true" outlineLevel="0" collapsed="false">
      <c r="A15" s="90" t="s">
        <v>207</v>
      </c>
      <c r="B15" s="90" t="s">
        <v>208</v>
      </c>
      <c r="C15" s="90" t="s">
        <v>209</v>
      </c>
      <c r="D15" s="90" t="s">
        <v>210</v>
      </c>
      <c r="E15" s="90" t="s">
        <v>211</v>
      </c>
      <c r="F15" s="90" t="s">
        <v>212</v>
      </c>
      <c r="G15" s="90" t="s">
        <v>213</v>
      </c>
    </row>
    <row r="16" customFormat="false" ht="24" hidden="false" customHeight="true" outlineLevel="0" collapsed="false">
      <c r="A16" s="91" t="s">
        <v>214</v>
      </c>
      <c r="B16" s="92" t="s">
        <v>215</v>
      </c>
      <c r="C16" s="93" t="n">
        <f aca="false">((B7-B5)/B5)*100</f>
        <v>250</v>
      </c>
      <c r="D16" s="94" t="s">
        <v>216</v>
      </c>
      <c r="E16" s="95" t="n">
        <v>150</v>
      </c>
      <c r="F16" s="96" t="n">
        <f aca="false">C16-E16</f>
        <v>100</v>
      </c>
      <c r="G16" s="97" t="str">
        <f aca="false">IF(F16&gt;=0,"✅ Ziel erreicht","⚠️ Unter Ziel")</f>
        <v>✅ Ziel erreicht</v>
      </c>
    </row>
    <row r="17" customFormat="false" ht="24" hidden="false" customHeight="true" outlineLevel="0" collapsed="false">
      <c r="A17" s="98" t="s">
        <v>217</v>
      </c>
      <c r="B17" s="99" t="s">
        <v>218</v>
      </c>
      <c r="C17" s="100" t="n">
        <f aca="false">B7-B5</f>
        <v>31250</v>
      </c>
      <c r="D17" s="101" t="s">
        <v>219</v>
      </c>
      <c r="E17" s="102" t="n">
        <v>20000</v>
      </c>
      <c r="F17" s="103" t="n">
        <f aca="false">C17-E17</f>
        <v>11250</v>
      </c>
      <c r="G17" s="104" t="str">
        <f aca="false">IF(F17&gt;=0,"✅ Ziel erreicht","⚠️ Unter Ziel")</f>
        <v>✅ Ziel erreicht</v>
      </c>
    </row>
    <row r="18" customFormat="false" ht="24" hidden="false" customHeight="true" outlineLevel="0" collapsed="false">
      <c r="A18" s="91" t="s">
        <v>220</v>
      </c>
      <c r="B18" s="92" t="s">
        <v>221</v>
      </c>
      <c r="C18" s="100" t="n">
        <f aca="false">IF(B8=0,0,B5/B8)</f>
        <v>11.9047619047619</v>
      </c>
      <c r="D18" s="94" t="s">
        <v>219</v>
      </c>
      <c r="E18" s="102" t="n">
        <v>15</v>
      </c>
      <c r="F18" s="96" t="n">
        <f aca="false">C18-E18</f>
        <v>-3.0952380952381</v>
      </c>
      <c r="G18" s="97" t="str">
        <f aca="false">IF(F18&gt;=0,"✅ Ziel erreicht","⚠️ Unter Ziel")</f>
        <v>⚠️ Unter Ziel</v>
      </c>
    </row>
    <row r="19" customFormat="false" ht="24" hidden="false" customHeight="true" outlineLevel="0" collapsed="false">
      <c r="A19" s="98" t="s">
        <v>222</v>
      </c>
      <c r="B19" s="99" t="s">
        <v>223</v>
      </c>
      <c r="C19" s="100" t="n">
        <f aca="false">IF(B9=0,0,B5/B9)</f>
        <v>59.5238095238095</v>
      </c>
      <c r="D19" s="101" t="s">
        <v>219</v>
      </c>
      <c r="E19" s="102" t="n">
        <v>75</v>
      </c>
      <c r="F19" s="103" t="n">
        <f aca="false">C19-E19</f>
        <v>-15.4761904761905</v>
      </c>
      <c r="G19" s="104" t="str">
        <f aca="false">IF(F19&gt;=0,"✅ Ziel erreicht","⚠️ Unter Ziel")</f>
        <v>⚠️ Unter Ziel</v>
      </c>
    </row>
    <row r="20" customFormat="false" ht="24" hidden="false" customHeight="true" outlineLevel="0" collapsed="false">
      <c r="A20" s="91" t="s">
        <v>224</v>
      </c>
      <c r="B20" s="92" t="s">
        <v>225</v>
      </c>
      <c r="C20" s="105" t="n">
        <f aca="false">IF(B8=0,0,B9/B8)</f>
        <v>0.2</v>
      </c>
      <c r="D20" s="94" t="s">
        <v>216</v>
      </c>
      <c r="E20" s="106" t="n">
        <v>0.2</v>
      </c>
      <c r="F20" s="96" t="n">
        <f aca="false">C20-E20</f>
        <v>0</v>
      </c>
      <c r="G20" s="97" t="str">
        <f aca="false">IF(F20&gt;=0,"✅ Ziel erreicht","⚠️ Unter Ziel")</f>
        <v>✅ Ziel erreicht</v>
      </c>
    </row>
    <row r="21" customFormat="false" ht="24" hidden="false" customHeight="true" outlineLevel="0" collapsed="false">
      <c r="A21" s="98" t="s">
        <v>226</v>
      </c>
      <c r="B21" s="99" t="s">
        <v>227</v>
      </c>
      <c r="C21" s="105" t="n">
        <f aca="false">IF(B10=0,0,B11/B10)</f>
        <v>0.0333333333333333</v>
      </c>
      <c r="D21" s="101" t="s">
        <v>216</v>
      </c>
      <c r="E21" s="106" t="n">
        <v>0.03</v>
      </c>
      <c r="F21" s="103" t="n">
        <f aca="false">C21-E21</f>
        <v>0.00333333333333333</v>
      </c>
      <c r="G21" s="104" t="str">
        <f aca="false">IF(F21&gt;=0,"✅ Ziel erreicht","⚠️ Unter Ziel")</f>
        <v>✅ Ziel erreicht</v>
      </c>
    </row>
    <row r="22" customFormat="false" ht="24" hidden="false" customHeight="true" outlineLevel="0" collapsed="false">
      <c r="A22" s="91" t="s">
        <v>228</v>
      </c>
      <c r="B22" s="92" t="s">
        <v>229</v>
      </c>
      <c r="C22" s="100" t="n">
        <f aca="false">IF(B11=0,0,B6/B11)</f>
        <v>0.566666666666667</v>
      </c>
      <c r="D22" s="94" t="s">
        <v>219</v>
      </c>
      <c r="E22" s="102" t="n">
        <v>0.8</v>
      </c>
      <c r="F22" s="96" t="n">
        <f aca="false">C22-E22</f>
        <v>-0.233333333333333</v>
      </c>
      <c r="G22" s="97" t="str">
        <f aca="false">IF(F22&gt;=0,"✅ Ziel erreicht","⚠️ Unter Ziel")</f>
        <v>⚠️ Unter Ziel</v>
      </c>
    </row>
    <row r="23" customFormat="false" ht="24" hidden="false" customHeight="true" outlineLevel="0" collapsed="false">
      <c r="A23" s="98" t="s">
        <v>230</v>
      </c>
      <c r="B23" s="99" t="s">
        <v>231</v>
      </c>
      <c r="C23" s="107" t="n">
        <f aca="false">IF(B6=0,0,B7/B6)</f>
        <v>5.14705882352941</v>
      </c>
      <c r="D23" s="101" t="s">
        <v>232</v>
      </c>
      <c r="E23" s="108" t="n">
        <v>4</v>
      </c>
      <c r="F23" s="103" t="n">
        <f aca="false">C23-E23</f>
        <v>1.14705882352941</v>
      </c>
      <c r="G23" s="104" t="str">
        <f aca="false">IF(F23&gt;=0,"✅ Ziel erreicht","⚠️ Unter Ziel")</f>
        <v>✅ Ziel erreicht</v>
      </c>
    </row>
    <row r="24" customFormat="false" ht="24" hidden="false" customHeight="true" outlineLevel="0" collapsed="false">
      <c r="A24" s="91" t="s">
        <v>233</v>
      </c>
      <c r="B24" s="92" t="s">
        <v>234</v>
      </c>
      <c r="C24" s="100" t="n">
        <f aca="false">IF(B8=0,0,B7/B8)</f>
        <v>41.6666666666667</v>
      </c>
      <c r="D24" s="94" t="s">
        <v>219</v>
      </c>
      <c r="E24" s="102" t="n">
        <v>40</v>
      </c>
      <c r="F24" s="96" t="n">
        <f aca="false">C24-E24</f>
        <v>1.66666666666666</v>
      </c>
      <c r="G24" s="97" t="str">
        <f aca="false">IF(F24&gt;=0,"✅ Ziel erreicht","⚠️ Unter Ziel")</f>
        <v>✅ Ziel erreicht</v>
      </c>
    </row>
    <row r="25" customFormat="false" ht="24" hidden="false" customHeight="true" outlineLevel="0" collapsed="false">
      <c r="A25" s="98" t="s">
        <v>235</v>
      </c>
      <c r="B25" s="99" t="s">
        <v>236</v>
      </c>
      <c r="C25" s="105" t="n">
        <f aca="false">IF(B8=0,0,B9/B8)</f>
        <v>0.2</v>
      </c>
      <c r="D25" s="101" t="s">
        <v>216</v>
      </c>
      <c r="E25" s="106" t="n">
        <v>0.2</v>
      </c>
      <c r="F25" s="103" t="n">
        <f aca="false">C25-E25</f>
        <v>0</v>
      </c>
      <c r="G25" s="104" t="str">
        <f aca="false">IF(F25&gt;=0,"✅ Ziel erreicht","⚠️ Unter Ziel")</f>
        <v>✅ Ziel erreicht</v>
      </c>
    </row>
    <row r="26" customFormat="false" ht="7.5" hidden="false" customHeight="true" outlineLevel="0" collapsed="false"/>
    <row r="27" customFormat="false" ht="31.5" hidden="false" customHeight="true" outlineLevel="0" collapsed="false">
      <c r="A27" s="109" t="s">
        <v>237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</row>
    <row r="28" customFormat="false" ht="24" hidden="false" customHeight="true" outlineLevel="0" collapsed="false">
      <c r="A28" s="13" t="s">
        <v>238</v>
      </c>
      <c r="B28" s="13" t="s">
        <v>239</v>
      </c>
      <c r="C28" s="13" t="s">
        <v>240</v>
      </c>
      <c r="D28" s="13" t="s">
        <v>241</v>
      </c>
      <c r="E28" s="13" t="s">
        <v>242</v>
      </c>
      <c r="F28" s="13" t="s">
        <v>213</v>
      </c>
    </row>
    <row r="29" customFormat="false" ht="24" hidden="false" customHeight="true" outlineLevel="0" collapsed="false">
      <c r="A29" s="110" t="s">
        <v>243</v>
      </c>
      <c r="B29" s="111" t="n">
        <v>12500</v>
      </c>
      <c r="C29" s="111" t="n">
        <v>25000</v>
      </c>
      <c r="D29" s="112" t="n">
        <f aca="false">((C29-B29)/B29)*100</f>
        <v>100</v>
      </c>
      <c r="E29" s="113" t="n">
        <f aca="false">C29-B29</f>
        <v>12500</v>
      </c>
      <c r="F29" s="114" t="str">
        <f aca="false">IF(D29&gt;200,"🚀 Exzellent",IF(D29&gt;100,"✅ Gut",IF(D29&gt;0,"⚠️ Knapp positiv","❌ Verlust")))</f>
        <v>⚠️ Knapp positiv</v>
      </c>
    </row>
    <row r="30" customFormat="false" ht="24" hidden="false" customHeight="true" outlineLevel="0" collapsed="false">
      <c r="A30" s="115" t="s">
        <v>244</v>
      </c>
      <c r="B30" s="116" t="n">
        <v>12500</v>
      </c>
      <c r="C30" s="116" t="n">
        <v>43750</v>
      </c>
      <c r="D30" s="117" t="n">
        <f aca="false">((C30-B30)/B30)*100</f>
        <v>250</v>
      </c>
      <c r="E30" s="118" t="n">
        <f aca="false">C30-B30</f>
        <v>31250</v>
      </c>
      <c r="F30" s="119" t="str">
        <f aca="false">IF(D30&gt;200,"🚀 Exzellent",IF(D30&gt;100,"✅ Gut",IF(D30&gt;0,"⚠️ Knapp positiv","❌ Verlust")))</f>
        <v>🚀 Exzellent</v>
      </c>
    </row>
    <row r="31" customFormat="false" ht="24" hidden="false" customHeight="true" outlineLevel="0" collapsed="false">
      <c r="A31" s="120" t="s">
        <v>245</v>
      </c>
      <c r="B31" s="121" t="n">
        <v>12500</v>
      </c>
      <c r="C31" s="121" t="n">
        <v>62500</v>
      </c>
      <c r="D31" s="122" t="n">
        <f aca="false">((C31-B31)/B31)*100</f>
        <v>400</v>
      </c>
      <c r="E31" s="123" t="n">
        <f aca="false">C31-B31</f>
        <v>50000</v>
      </c>
      <c r="F31" s="124" t="str">
        <f aca="false">IF(D31&gt;200,"🚀 Exzellent",IF(D31&gt;100,"✅ Gut",IF(D31&gt;0,"⚠️ Knapp positiv","❌ Verlust")))</f>
        <v>🚀 Exzellent</v>
      </c>
    </row>
    <row r="32" customFormat="false" ht="24" hidden="false" customHeight="true" outlineLevel="0" collapsed="false">
      <c r="A32" s="125" t="s">
        <v>246</v>
      </c>
      <c r="B32" s="126" t="n">
        <v>15000</v>
      </c>
      <c r="C32" s="126" t="n">
        <v>90000</v>
      </c>
      <c r="D32" s="127" t="n">
        <f aca="false">((C32-B32)/B32)*100</f>
        <v>500</v>
      </c>
      <c r="E32" s="128" t="n">
        <f aca="false">C32-B32</f>
        <v>75000</v>
      </c>
      <c r="F32" s="129" t="str">
        <f aca="false">IF(D32&gt;200,"🚀 Exzellent",IF(D32&gt;100,"✅ Gut",IF(D32&gt;0,"⚠️ Knapp positiv","❌ Verlust")))</f>
        <v>🚀 Exzellent</v>
      </c>
    </row>
    <row r="33" customFormat="false" ht="7.5" hidden="false" customHeight="true" outlineLevel="0" collapsed="false"/>
    <row r="34" customFormat="false" ht="31.5" hidden="false" customHeight="true" outlineLevel="0" collapsed="false">
      <c r="A34" s="130" t="s">
        <v>247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</row>
    <row r="35" customFormat="false" ht="24" hidden="false" customHeight="true" outlineLevel="0" collapsed="false">
      <c r="A35" s="131" t="s">
        <v>207</v>
      </c>
      <c r="B35" s="132" t="s">
        <v>248</v>
      </c>
      <c r="C35" s="132" t="s">
        <v>249</v>
      </c>
      <c r="D35" s="132" t="s">
        <v>250</v>
      </c>
      <c r="E35" s="132" t="s">
        <v>251</v>
      </c>
      <c r="F35" s="132" t="s">
        <v>70</v>
      </c>
      <c r="G35" s="132" t="s">
        <v>252</v>
      </c>
      <c r="H35" s="132" t="s">
        <v>253</v>
      </c>
      <c r="I35" s="132" t="s">
        <v>254</v>
      </c>
      <c r="J35" s="132" t="s">
        <v>255</v>
      </c>
      <c r="K35" s="132" t="s">
        <v>256</v>
      </c>
      <c r="L35" s="132" t="s">
        <v>257</v>
      </c>
      <c r="M35" s="132" t="s">
        <v>258</v>
      </c>
      <c r="N35" s="133" t="s">
        <v>175</v>
      </c>
    </row>
    <row r="36" customFormat="false" ht="19.5" hidden="false" customHeight="true" outlineLevel="0" collapsed="false">
      <c r="A36" s="134" t="s">
        <v>259</v>
      </c>
      <c r="B36" s="70" t="n">
        <v>1000</v>
      </c>
      <c r="C36" s="70" t="n">
        <v>1100</v>
      </c>
      <c r="D36" s="70" t="n">
        <v>1000</v>
      </c>
      <c r="E36" s="70" t="n">
        <v>1050</v>
      </c>
      <c r="F36" s="70" t="n">
        <v>1000</v>
      </c>
      <c r="G36" s="70" t="n">
        <v>1100</v>
      </c>
      <c r="H36" s="70" t="n">
        <v>1000</v>
      </c>
      <c r="I36" s="70" t="n">
        <v>1000</v>
      </c>
      <c r="J36" s="70" t="n">
        <v>1050</v>
      </c>
      <c r="K36" s="70" t="n">
        <v>1100</v>
      </c>
      <c r="L36" s="70" t="n">
        <v>1050</v>
      </c>
      <c r="M36" s="70" t="n">
        <v>1050</v>
      </c>
      <c r="N36" s="135" t="n">
        <f aca="false">SUM(B36:M36)</f>
        <v>12500</v>
      </c>
    </row>
    <row r="37" customFormat="false" ht="19.5" hidden="false" customHeight="true" outlineLevel="0" collapsed="false">
      <c r="A37" s="136" t="s">
        <v>260</v>
      </c>
      <c r="B37" s="70" t="n">
        <v>3200</v>
      </c>
      <c r="C37" s="70" t="n">
        <v>3500</v>
      </c>
      <c r="D37" s="70" t="n">
        <v>3800</v>
      </c>
      <c r="E37" s="70" t="n">
        <v>4100</v>
      </c>
      <c r="F37" s="70" t="n">
        <v>4000</v>
      </c>
      <c r="G37" s="70" t="n">
        <v>3900</v>
      </c>
      <c r="H37" s="70" t="n">
        <v>3600</v>
      </c>
      <c r="I37" s="70" t="n">
        <v>3700</v>
      </c>
      <c r="J37" s="70" t="n">
        <v>3800</v>
      </c>
      <c r="K37" s="70" t="n">
        <v>4200</v>
      </c>
      <c r="L37" s="70" t="n">
        <v>4500</v>
      </c>
      <c r="M37" s="70" t="n">
        <v>5450</v>
      </c>
      <c r="N37" s="135" t="n">
        <f aca="false">SUM(B37:M37)</f>
        <v>47750</v>
      </c>
    </row>
    <row r="38" customFormat="false" ht="19.5" hidden="false" customHeight="true" outlineLevel="0" collapsed="false">
      <c r="A38" s="134" t="s">
        <v>261</v>
      </c>
      <c r="B38" s="137" t="n">
        <v>75</v>
      </c>
      <c r="C38" s="137" t="n">
        <v>80</v>
      </c>
      <c r="D38" s="137" t="n">
        <v>85</v>
      </c>
      <c r="E38" s="137" t="n">
        <v>90</v>
      </c>
      <c r="F38" s="137" t="n">
        <v>92</v>
      </c>
      <c r="G38" s="137" t="n">
        <v>88</v>
      </c>
      <c r="H38" s="137" t="n">
        <v>80</v>
      </c>
      <c r="I38" s="137" t="n">
        <v>83</v>
      </c>
      <c r="J38" s="137" t="n">
        <v>87</v>
      </c>
      <c r="K38" s="137" t="n">
        <v>95</v>
      </c>
      <c r="L38" s="137" t="n">
        <v>100</v>
      </c>
      <c r="M38" s="137" t="n">
        <v>105</v>
      </c>
      <c r="N38" s="138" t="n">
        <f aca="false">SUM(B38:M38)</f>
        <v>1060</v>
      </c>
    </row>
    <row r="39" customFormat="false" ht="19.5" hidden="false" customHeight="true" outlineLevel="0" collapsed="false">
      <c r="A39" s="136" t="s">
        <v>262</v>
      </c>
      <c r="B39" s="137" t="n">
        <v>15</v>
      </c>
      <c r="C39" s="137" t="n">
        <v>16</v>
      </c>
      <c r="D39" s="137" t="n">
        <v>17</v>
      </c>
      <c r="E39" s="137" t="n">
        <v>18</v>
      </c>
      <c r="F39" s="137" t="n">
        <v>19</v>
      </c>
      <c r="G39" s="137" t="n">
        <v>18</v>
      </c>
      <c r="H39" s="137" t="n">
        <v>16</v>
      </c>
      <c r="I39" s="137" t="n">
        <v>17</v>
      </c>
      <c r="J39" s="137" t="n">
        <v>18</v>
      </c>
      <c r="K39" s="137" t="n">
        <v>19</v>
      </c>
      <c r="L39" s="137" t="n">
        <v>20</v>
      </c>
      <c r="M39" s="137" t="n">
        <v>17</v>
      </c>
      <c r="N39" s="138" t="n">
        <f aca="false">SUM(B39:M39)</f>
        <v>210</v>
      </c>
    </row>
    <row r="40" customFormat="false" ht="19.5" hidden="false" customHeight="true" outlineLevel="0" collapsed="false">
      <c r="A40" s="139" t="s">
        <v>241</v>
      </c>
      <c r="B40" s="140" t="n">
        <f aca="false">IF(B36=0,0,((B37-B36)/B36)*100)</f>
        <v>220</v>
      </c>
      <c r="C40" s="140" t="n">
        <f aca="false">IF(C36=0,0,((C37-C36)/C36)*100)</f>
        <v>218.181818181818</v>
      </c>
      <c r="D40" s="140" t="n">
        <f aca="false">IF(D36=0,0,((D37-D36)/D36)*100)</f>
        <v>280</v>
      </c>
      <c r="E40" s="140" t="n">
        <f aca="false">IF(E36=0,0,((E37-E36)/E36)*100)</f>
        <v>290.476190476191</v>
      </c>
      <c r="F40" s="140" t="n">
        <f aca="false">IF(F36=0,0,((F37-F36)/F36)*100)</f>
        <v>300</v>
      </c>
      <c r="G40" s="140" t="n">
        <f aca="false">IF(G36=0,0,((G37-G36)/G36)*100)</f>
        <v>254.545454545455</v>
      </c>
      <c r="H40" s="140" t="n">
        <f aca="false">IF(H36=0,0,((H37-H36)/H36)*100)</f>
        <v>260</v>
      </c>
      <c r="I40" s="140" t="n">
        <f aca="false">IF(I36=0,0,((I37-I36)/I36)*100)</f>
        <v>270</v>
      </c>
      <c r="J40" s="140" t="n">
        <f aca="false">IF(J36=0,0,((J37-J36)/J36)*100)</f>
        <v>261.904761904762</v>
      </c>
      <c r="K40" s="140" t="n">
        <f aca="false">IF(K36=0,0,((K37-K36)/K36)*100)</f>
        <v>281.818181818182</v>
      </c>
      <c r="L40" s="140" t="n">
        <f aca="false">IF(L36=0,0,((L37-L36)/L36)*100)</f>
        <v>328.571428571429</v>
      </c>
      <c r="M40" s="140" t="n">
        <f aca="false">IF(M36=0,0,((M37-M36)/M36)*100)</f>
        <v>419.047619047619</v>
      </c>
      <c r="N40" s="141" t="n">
        <f aca="false">IF(N36=0,0,((N37-N36)/N36)*100)</f>
        <v>282</v>
      </c>
    </row>
    <row r="41" customFormat="false" ht="19.5" hidden="false" customHeight="true" outlineLevel="0" collapsed="false">
      <c r="A41" s="22" t="s">
        <v>263</v>
      </c>
      <c r="N41" s="22" t="s">
        <v>264</v>
      </c>
    </row>
  </sheetData>
  <mergeCells count="6">
    <mergeCell ref="A1:L1"/>
    <mergeCell ref="A2:L2"/>
    <mergeCell ref="A4:D4"/>
    <mergeCell ref="A14:L14"/>
    <mergeCell ref="A27:L27"/>
    <mergeCell ref="A34:L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2026-03-16T08:40:44Z</dcterms:created>
  <dc:creator>openpyxl</dc:creator>
  <dc:description/>
  <dc:language>en-US</dc:language>
  <cp:lastModifiedBy/>
  <dcterms:modified xsi:type="dcterms:W3CDTF">2026-03-16T08:40:44Z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