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shboard" sheetId="1" state="visible" r:id="rId2"/>
    <sheet name="Mieteinnahmen Übersicht" sheetId="2" state="visible" r:id="rId3"/>
    <sheet name="Ausgaben (Werbungskosten)" sheetId="3" state="visible" r:id="rId4"/>
    <sheet name="Jahresübersicht" sheetId="4" state="visible" r:id="rId5"/>
    <sheet name="NK-Abrechnung Vorbereitung" sheetId="5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<sst xmlns="http://schemas.openxmlformats.org/spreadsheetml/2006/main" count="292" uniqueCount="162">
  <si>
    <t xml:space="preserve">Mieteinnahmen – Dashboard &amp; Cashflow-Rechner</t>
  </si>
  <si>
    <t xml:space="preserve">Monatlicher Cashflow-Rechner</t>
  </si>
  <si>
    <t xml:space="preserve">Nettomietrendite-Rechner</t>
  </si>
  <si>
    <t xml:space="preserve">Position</t>
  </si>
  <si>
    <t xml:space="preserve">Betrag (EUR)</t>
  </si>
  <si>
    <t xml:space="preserve">Anmerkung</t>
  </si>
  <si>
    <t xml:space="preserve">Parameter</t>
  </si>
  <si>
    <t xml:space="preserve">Wert</t>
  </si>
  <si>
    <t xml:space="preserve">Einheit</t>
  </si>
  <si>
    <t xml:space="preserve">Kaltmiete (Nettomiete)</t>
  </si>
  <si>
    <t xml:space="preserve">Monatliche Kaltmiete</t>
  </si>
  <si>
    <t xml:space="preserve">EUR/Monat</t>
  </si>
  <si>
    <t xml:space="preserve">Nebenkostenvorauszahlung</t>
  </si>
  <si>
    <t xml:space="preserve">NK-Vorauszahlung Mieter</t>
  </si>
  <si>
    <t xml:space="preserve">Kaufpreis (Immobilie)</t>
  </si>
  <si>
    <t xml:space="preserve">EUR</t>
  </si>
  <si>
    <t xml:space="preserve">Stellplatzmiete / Sonstiges</t>
  </si>
  <si>
    <t xml:space="preserve">Ggf. Stellplatz o.ä.</t>
  </si>
  <si>
    <t xml:space="preserve">Grunderwerbsteuer</t>
  </si>
  <si>
    <t xml:space="preserve">%</t>
  </si>
  <si>
    <t xml:space="preserve">Hausgeld an WEG (gesamt)</t>
  </si>
  <si>
    <t xml:space="preserve">WEG-Abrechnung</t>
  </si>
  <si>
    <t xml:space="preserve">Notar &amp; Grundbuch</t>
  </si>
  <si>
    <t xml:space="preserve">Kreditrate (Zins + Tilgung)</t>
  </si>
  <si>
    <t xml:space="preserve">Tilgung steuerlich nicht absetzbar!</t>
  </si>
  <si>
    <t xml:space="preserve">Maklerprovision</t>
  </si>
  <si>
    <t xml:space="preserve">Eigene Rücklagenbildung</t>
  </si>
  <si>
    <t xml:space="preserve">Empfehlung: mind. 1 €/m²</t>
  </si>
  <si>
    <t xml:space="preserve">Jährl. Bewirtschaftungskosten</t>
  </si>
  <si>
    <t xml:space="preserve">EUR/Jahr</t>
  </si>
  <si>
    <t xml:space="preserve">Monatlicher Cashflow (vor Steuern)</t>
  </si>
  <si>
    <t xml:space="preserve">Jahreskaltmiete</t>
  </si>
  <si>
    <t xml:space="preserve">Blau markierte Felder = Eingabewerte (bitte anpassen)</t>
  </si>
  <si>
    <t xml:space="preserve">Kaufnebenkosten (gesamt)</t>
  </si>
  <si>
    <t xml:space="preserve">Nettomietrendite</t>
  </si>
  <si>
    <t xml:space="preserve">Legende der Farbkodierung</t>
  </si>
  <si>
    <t xml:space="preserve">Eingabewert (blau) – vom Nutzer anpassbar</t>
  </si>
  <si>
    <t xml:space="preserve">Formel / Berechnung (schwarz)</t>
  </si>
  <si>
    <t xml:space="preserve">Einnahmen-Position</t>
  </si>
  <si>
    <t xml:space="preserve">Ausgaben-Position</t>
  </si>
  <si>
    <t xml:space="preserve">Zwischenergebnis</t>
  </si>
  <si>
    <t xml:space="preserve">Mieteinnahmen Übersicht – Einnahmen &amp; Buchungen</t>
  </si>
  <si>
    <t xml:space="preserve">Einnahmen – Monatliche Mieteingänge</t>
  </si>
  <si>
    <t xml:space="preserve">Datum</t>
  </si>
  <si>
    <t xml:space="preserve">Mieter / Einheit</t>
  </si>
  <si>
    <t xml:space="preserve">Kaltmiete</t>
  </si>
  <si>
    <t xml:space="preserve">BK-Vorauszahlung</t>
  </si>
  <si>
    <t xml:space="preserve">HK-Vorauszahlung</t>
  </si>
  <si>
    <t xml:space="preserve">Stellplatz / Sonst.</t>
  </si>
  <si>
    <t xml:space="preserve">Summe Einnahmen</t>
  </si>
  <si>
    <t xml:space="preserve">Status / Hinweis</t>
  </si>
  <si>
    <t xml:space="preserve">01.03.2025</t>
  </si>
  <si>
    <t xml:space="preserve">Müller – Whg. 1</t>
  </si>
  <si>
    <t xml:space="preserve">Eingegangen</t>
  </si>
  <si>
    <t xml:space="preserve">Schmidt – Whg. 2</t>
  </si>
  <si>
    <t xml:space="preserve">03.03.2025</t>
  </si>
  <si>
    <t xml:space="preserve">Weber – Whg. 3</t>
  </si>
  <si>
    <t xml:space="preserve">05.03.2025</t>
  </si>
  <si>
    <t xml:space="preserve">Fischer – Whg. 4</t>
  </si>
  <si>
    <t xml:space="preserve">01.04.2025</t>
  </si>
  <si>
    <t xml:space="preserve">02.04.2025</t>
  </si>
  <si>
    <t xml:space="preserve">02.05.2025</t>
  </si>
  <si>
    <t xml:space="preserve">05.05.2025</t>
  </si>
  <si>
    <t xml:space="preserve">MIETRÜCKSTAND – fehlend</t>
  </si>
  <si>
    <t xml:space="preserve">SUMME</t>
  </si>
  <si>
    <t xml:space="preserve">Hinweis zur steuerlichen Erfassung (Anlage V)</t>
  </si>
  <si>
    <t xml:space="preserve">Alle Einnahmen aus Vermietung und Verpachtung sind in der Anlage V der Einkommensteuererklärung anzugeben. Maßgeblich ist das Zuflussprinzip (§ 11 EStG): Einnahmen werden in dem Jahr erfasst, in dem sie auf dem Konto eingegangen sind. Mietausfälle (0,00 €) werden NICHT als Verlust angesetzt. Aufbewahrungspflicht für Belege: mind. 10 Jahre.</t>
  </si>
  <si>
    <t xml:space="preserve">Ausgaben &amp; Werbungskosten – Kategorisierte Übersicht</t>
  </si>
  <si>
    <t xml:space="preserve">Ausgaben – Steuerlich kategorisierte Werbungskosten</t>
  </si>
  <si>
    <t xml:space="preserve">Kategorie</t>
  </si>
  <si>
    <t xml:space="preserve">Beschreibung / Empfänger</t>
  </si>
  <si>
    <t xml:space="preserve">Betrag brutto</t>
  </si>
  <si>
    <t xml:space="preserve">Betrag netto</t>
  </si>
  <si>
    <t xml:space="preserve">Umlagefähig?</t>
  </si>
  <si>
    <t xml:space="preserve">Steuerl. absetzbar?</t>
  </si>
  <si>
    <t xml:space="preserve">Beleg-Nr.</t>
  </si>
  <si>
    <t xml:space="preserve">Hausgeld (umlagefähig)</t>
  </si>
  <si>
    <t xml:space="preserve">WEG Musterstr. 1 – NK-Anteil</t>
  </si>
  <si>
    <t xml:space="preserve">Ja</t>
  </si>
  <si>
    <t xml:space="preserve">BEL-001</t>
  </si>
  <si>
    <t xml:space="preserve">Hausgeld (Verwaltung)</t>
  </si>
  <si>
    <t xml:space="preserve">WEG Musterstr. 1 – Verwaltung</t>
  </si>
  <si>
    <t xml:space="preserve">Nein</t>
  </si>
  <si>
    <t xml:space="preserve">Instandhaltungsrücklage</t>
  </si>
  <si>
    <t xml:space="preserve">WEG Musterstr. 1 – Rücklage</t>
  </si>
  <si>
    <t xml:space="preserve">15.03.2025</t>
  </si>
  <si>
    <t xml:space="preserve">Erhaltungsaufwand</t>
  </si>
  <si>
    <t xml:space="preserve">Sanitär GmbH – Rohrbruchrep.</t>
  </si>
  <si>
    <t xml:space="preserve">BEL-002</t>
  </si>
  <si>
    <t xml:space="preserve">31.03.2025</t>
  </si>
  <si>
    <t xml:space="preserve">Finanzierungskosten</t>
  </si>
  <si>
    <t xml:space="preserve">Sparkasse – Darlehenszinsen</t>
  </si>
  <si>
    <t xml:space="preserve">BEL-003</t>
  </si>
  <si>
    <t xml:space="preserve">Abschreibung (AfA)</t>
  </si>
  <si>
    <t xml:space="preserve">Gebäudeanteil 2% p.a.</t>
  </si>
  <si>
    <t xml:space="preserve">BEL-004</t>
  </si>
  <si>
    <t xml:space="preserve">05.04.2025</t>
  </si>
  <si>
    <t xml:space="preserve">BEL-005</t>
  </si>
  <si>
    <t xml:space="preserve">30.04.2025</t>
  </si>
  <si>
    <t xml:space="preserve">BEL-006</t>
  </si>
  <si>
    <t xml:space="preserve">BEL-007</t>
  </si>
  <si>
    <t xml:space="preserve">12.05.2025</t>
  </si>
  <si>
    <t xml:space="preserve">Elektriker Meier – Zählerkasten</t>
  </si>
  <si>
    <t xml:space="preserve">BEL-008</t>
  </si>
  <si>
    <t xml:space="preserve">31.05.2025</t>
  </si>
  <si>
    <t xml:space="preserve">BEL-009</t>
  </si>
  <si>
    <t xml:space="preserve">BEL-010</t>
  </si>
  <si>
    <t xml:space="preserve">BEL-011</t>
  </si>
  <si>
    <t xml:space="preserve">Zusammenfassung: Steuerlich absetzbare Werbungskosten</t>
  </si>
  <si>
    <t xml:space="preserve">Summe brutto</t>
  </si>
  <si>
    <t xml:space="preserve">Absetzbar</t>
  </si>
  <si>
    <t xml:space="preserve">Ja (2% p.a.)</t>
  </si>
  <si>
    <t xml:space="preserve">Jahresübersicht – Einnahmen &amp; Ausgaben nach Monat</t>
  </si>
  <si>
    <t xml:space="preserve">EINNAHMEN</t>
  </si>
  <si>
    <t xml:space="preserve">Jan</t>
  </si>
  <si>
    <t xml:space="preserve">Feb</t>
  </si>
  <si>
    <t xml:space="preserve">Mär</t>
  </si>
  <si>
    <t xml:space="preserve">Apr</t>
  </si>
  <si>
    <t xml:space="preserve">Mai</t>
  </si>
  <si>
    <t xml:space="preserve">Jun</t>
  </si>
  <si>
    <t xml:space="preserve">Jul</t>
  </si>
  <si>
    <t xml:space="preserve">Aug</t>
  </si>
  <si>
    <t xml:space="preserve">Sep</t>
  </si>
  <si>
    <t xml:space="preserve">Okt</t>
  </si>
  <si>
    <t xml:space="preserve">Nov</t>
  </si>
  <si>
    <t xml:space="preserve">Dez</t>
  </si>
  <si>
    <t xml:space="preserve">GESAMT</t>
  </si>
  <si>
    <t xml:space="preserve">Kaltmiete gesamt</t>
  </si>
  <si>
    <t xml:space="preserve">BK-Vorauszahlungen</t>
  </si>
  <si>
    <t xml:space="preserve">HK-Vorauszahlungen</t>
  </si>
  <si>
    <t xml:space="preserve">Stellplatz / Sonstiges</t>
  </si>
  <si>
    <t xml:space="preserve">AUSGABEN (Werbungskosten)</t>
  </si>
  <si>
    <t xml:space="preserve">Erhaltungsaufwand / Reparatur</t>
  </si>
  <si>
    <t xml:space="preserve">Finanzierungskosten (Zinsen)</t>
  </si>
  <si>
    <t xml:space="preserve">Sonstige Werbungskosten</t>
  </si>
  <si>
    <t xml:space="preserve">Summe Ausgaben</t>
  </si>
  <si>
    <t xml:space="preserve">NETTO-CASHFLOW (vor Steuern)</t>
  </si>
  <si>
    <t xml:space="preserve">Monatlicher Cashflow</t>
  </si>
  <si>
    <t xml:space="preserve">Nebenkostenabrechnung – Vorbereitung &amp; Abstimmung</t>
  </si>
  <si>
    <t xml:space="preserve">Umlagefähige Betriebskosten (Abrechnungsjahr)</t>
  </si>
  <si>
    <t xml:space="preserve">Kostenart</t>
  </si>
  <si>
    <t xml:space="preserve">Gesamtkosten</t>
  </si>
  <si>
    <t xml:space="preserve">Whg. 1 (Müller)</t>
  </si>
  <si>
    <t xml:space="preserve">Whg. 2 (Schmidt)</t>
  </si>
  <si>
    <t xml:space="preserve">Whg. 3 (Weber)</t>
  </si>
  <si>
    <t xml:space="preserve">Whg. 4 (Fischer)</t>
  </si>
  <si>
    <t xml:space="preserve">Prüfsumme</t>
  </si>
  <si>
    <t xml:space="preserve">Grundsteuer</t>
  </si>
  <si>
    <t xml:space="preserve">Wasser &amp; Abwasser</t>
  </si>
  <si>
    <t xml:space="preserve">Straßenreinigung</t>
  </si>
  <si>
    <t xml:space="preserve">Müllentsorgung</t>
  </si>
  <si>
    <t xml:space="preserve">Gebäudeversicherung</t>
  </si>
  <si>
    <t xml:space="preserve">Gartenpflege</t>
  </si>
  <si>
    <t xml:space="preserve">Hausmeister</t>
  </si>
  <si>
    <t xml:space="preserve">Allgemeinstrom</t>
  </si>
  <si>
    <t xml:space="preserve">Heizkosten (Pauschale)</t>
  </si>
  <si>
    <t xml:space="preserve">Summe Betriebskosten</t>
  </si>
  <si>
    <t xml:space="preserve">Abrechnungsergebnis je Mieter</t>
  </si>
  <si>
    <t xml:space="preserve">Mieter</t>
  </si>
  <si>
    <t xml:space="preserve">Anteil Kosten</t>
  </si>
  <si>
    <t xml:space="preserve">Vorauszahlungen geleistet</t>
  </si>
  <si>
    <t xml:space="preserve">Saldo (+ = Nachzahlung)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</si>
</sst>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&quot; €&quot;;\(#,##0.00&quot; €)&quot;;\-"/>
    <numFmt numFmtId="166" formatCode="0.00\%"/>
    <numFmt numFmtId="167" formatCode="dd\.mm\.yyyy"/>
    <numFmt numFmtId="168" formatCode="@"/>
    <numFmt numFmtId="169" formatCode="#,##0&quot; €&quot;;\(#,##0&quot; €)&quot;;\-"/>
  </numFmts>
  <fonts count="2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10"/>
      <color rgb="FF1F3864"/>
      <name val="Arial"/>
      <family val="0"/>
      <charset val="1"/>
    </font>
    <font>
      <sz val="10"/>
      <color rgb="FF0000FF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13"/>
      <color rgb="FF000000"/>
      <name val="Arial"/>
      <family val="0"/>
      <charset val="1"/>
    </font>
    <font>
      <b val="true"/>
      <sz val="10"/>
      <color rgb="FF1F3864"/>
      <name val="Arial"/>
      <family val="0"/>
      <charset val="1"/>
    </font>
    <font>
      <i val="true"/>
      <sz val="8"/>
      <color rgb="FF555555"/>
      <name val="Arial"/>
      <family val="0"/>
      <charset val="1"/>
    </font>
    <font>
      <sz val="9"/>
      <color rgb="FF0000FF"/>
      <name val="Arial"/>
      <family val="0"/>
      <charset val="1"/>
    </font>
    <font>
      <sz val="9"/>
      <color rgb="FF000000"/>
      <name val="Arial"/>
      <family val="0"/>
      <charset val="1"/>
    </font>
    <font>
      <b val="true"/>
      <sz val="16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9"/>
      <color rgb="FF27AE60"/>
      <name val="Arial"/>
      <family val="0"/>
      <charset val="1"/>
    </font>
    <font>
      <sz val="10"/>
      <color rgb="FFCC0000"/>
      <name val="Arial"/>
      <family val="0"/>
      <charset val="1"/>
    </font>
    <font>
      <b val="true"/>
      <sz val="9"/>
      <color rgb="FFCC0000"/>
      <name val="Arial"/>
      <family val="0"/>
      <charset val="1"/>
    </font>
    <font>
      <i val="true"/>
      <sz val="9"/>
      <color rgb="FF333333"/>
      <name val="Arial"/>
      <family val="0"/>
      <charset val="1"/>
    </font>
    <font>
      <sz val="10"/>
      <color rgb="FF000000"/>
      <name val="Arial"/>
      <family val="0"/>
      <charset val="1"/>
    </font>
    <font>
      <sz val="10"/>
      <color rgb="FF27AE60"/>
      <name val="Arial"/>
      <family val="0"/>
      <charset val="1"/>
    </font>
    <font>
      <sz val="9"/>
      <color rgb="FFCC0000"/>
      <name val="Arial"/>
      <family val="0"/>
      <charset val="1"/>
    </font>
    <font>
      <b val="true"/>
      <sz val="11"/>
      <color rgb="FF1F3864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b val="true"/>
      <sz val="10"/>
      <color rgb="FF000000"/>
      <name val="Arial"/>
      <family val="0"/>
      <charset val="1"/>
    </font>
  </fonts>
  <fills count="20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2980B9"/>
        <bgColor rgb="FF008080"/>
      </patternFill>
    </fill>
    <fill>
      <patternFill patternType="solid">
        <fgColor rgb="FF2E4DA0"/>
        <bgColor rgb="FF1F3864"/>
      </patternFill>
    </fill>
    <fill>
      <patternFill patternType="solid">
        <fgColor rgb="FFE8F5E9"/>
        <bgColor rgb="FFE0F2F1"/>
      </patternFill>
    </fill>
    <fill>
      <patternFill patternType="solid">
        <fgColor rgb="FFFFFF00"/>
        <bgColor rgb="FFFFFF00"/>
      </patternFill>
    </fill>
    <fill>
      <patternFill patternType="solid">
        <fgColor rgb="FFF5F5F5"/>
        <bgColor rgb="FFE8F5E9"/>
      </patternFill>
    </fill>
    <fill>
      <patternFill patternType="solid">
        <fgColor rgb="FFFFEBEE"/>
        <bgColor rgb="FFFCE4EC"/>
      </patternFill>
    </fill>
    <fill>
      <patternFill patternType="solid">
        <fgColor rgb="FF27AE60"/>
        <bgColor rgb="FF008080"/>
      </patternFill>
    </fill>
    <fill>
      <patternFill patternType="solid">
        <fgColor rgb="FFD6E4F0"/>
        <bgColor rgb="FFE8EAF6"/>
      </patternFill>
    </fill>
    <fill>
      <patternFill patternType="solid">
        <fgColor rgb="FFFFFFFF"/>
        <bgColor rgb="FFF5F5F5"/>
      </patternFill>
    </fill>
    <fill>
      <patternFill patternType="solid">
        <fgColor rgb="FFFFCCCC"/>
        <bgColor rgb="FFFCE4EC"/>
      </patternFill>
    </fill>
    <fill>
      <patternFill patternType="solid">
        <fgColor rgb="FFC0392B"/>
        <bgColor rgb="FF993366"/>
      </patternFill>
    </fill>
    <fill>
      <patternFill patternType="solid">
        <fgColor rgb="FFFFF3E0"/>
        <bgColor rgb="FFFFEBEE"/>
      </patternFill>
    </fill>
    <fill>
      <patternFill patternType="solid">
        <fgColor rgb="FFFCE4EC"/>
        <bgColor rgb="FFFFEBEE"/>
      </patternFill>
    </fill>
    <fill>
      <patternFill patternType="solid">
        <fgColor rgb="FFF3E5F5"/>
        <bgColor rgb="FFFCE4EC"/>
      </patternFill>
    </fill>
    <fill>
      <patternFill patternType="solid">
        <fgColor rgb="FFE8EAF6"/>
        <bgColor rgb="FFE3F2FD"/>
      </patternFill>
    </fill>
    <fill>
      <patternFill patternType="solid">
        <fgColor rgb="FFE3F2FD"/>
        <bgColor rgb="FFE0F2F1"/>
      </patternFill>
    </fill>
    <fill>
      <patternFill patternType="solid">
        <fgColor rgb="FFE0F2F1"/>
        <bgColor rgb="FFE3F2FD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8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0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1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1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1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0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11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1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11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11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1" fillId="11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11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1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1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1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8" fillId="1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1" fillId="1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9" fillId="1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9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1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1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1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1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1" fillId="1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8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21" fillId="1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21" fillId="1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2" fillId="1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21" fillId="1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1" fillId="1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21" fillId="1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8" fillId="1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2" fillId="1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21" fillId="1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1" fillId="1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21" fillId="1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8" fillId="1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21" fillId="1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1" fillId="1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21" fillId="1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8" fillId="1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2" fillId="1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21" fillId="1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1" fillId="1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21" fillId="1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8" fillId="1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2" fillId="1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21" fillId="1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1" fillId="1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21" fillId="1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8" fillId="1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2" fillId="1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5" fillId="1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1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1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1" fillId="1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1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1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1" fillId="1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1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1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1" fillId="1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3" fillId="1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1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1" fillId="1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1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1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1" fillId="1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1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1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1" fillId="1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1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8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1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6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1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1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16" fillId="1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4" fillId="1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25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11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6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11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980B9"/>
      <rgbColor rgb="FFE8EAF6"/>
      <rgbColor rgb="FF808080"/>
      <rgbColor rgb="FF9999FF"/>
      <rgbColor rgb="FF993366"/>
      <rgbColor rgb="FFFFF3E0"/>
      <rgbColor rgb="FFE0F2F1"/>
      <rgbColor rgb="FF660066"/>
      <rgbColor rgb="FFFF8080"/>
      <rgbColor rgb="FF0066CC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3F2FD"/>
      <rgbColor rgb="FFE8F5E9"/>
      <rgbColor rgb="FFF5F5F5"/>
      <rgbColor rgb="FFF3E5F5"/>
      <rgbColor rgb="FFFCE4EC"/>
      <rgbColor rgb="FFFFEBEE"/>
      <rgbColor rgb="FFFFCCCC"/>
      <rgbColor rgb="FF3366FF"/>
      <rgbColor rgb="FF33CCCC"/>
      <rgbColor rgb="FF99CC00"/>
      <rgbColor rgb="FFFFCC00"/>
      <rgbColor rgb="FFFF9900"/>
      <rgbColor rgb="FFFF6600"/>
      <rgbColor rgb="FF555555"/>
      <rgbColor rgb="FF969696"/>
      <rgbColor rgb="FF1F3864"/>
      <rgbColor rgb="FF27AE60"/>
      <rgbColor rgb="FF003300"/>
      <rgbColor rgb="FF333300"/>
      <rgbColor rgb="FFC0392B"/>
      <rgbColor rgb="FF993366"/>
      <rgbColor rgb="FF2E4DA0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6" topLeftCell="A7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0"/>
    <col collapsed="false" customWidth="true" hidden="false" outlineLevel="0" max="4" min="3" style="0" width="20"/>
    <col collapsed="false" customWidth="true" hidden="false" outlineLevel="0" max="5" min="5" style="0" width="2"/>
    <col collapsed="false" customWidth="true" hidden="false" outlineLevel="0" max="6" min="6" style="0" width="30"/>
    <col collapsed="false" customWidth="true" hidden="false" outlineLevel="0" max="8" min="7" style="0" width="20"/>
    <col collapsed="false" customWidth="true" hidden="false" outlineLevel="0" max="9" min="9" style="0" width="2"/>
  </cols>
  <sheetData>
    <row r="1" customFormat="false" ht="12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</row>
    <row r="2" customFormat="false" ht="37.5" hidden="false" customHeight="true" outlineLevel="0" collapsed="false">
      <c r="A2" s="2" t="s">
        <v>0</v>
      </c>
      <c r="B2" s="2"/>
      <c r="C2" s="2"/>
      <c r="D2" s="2"/>
      <c r="E2" s="2"/>
      <c r="F2" s="2"/>
      <c r="G2" s="2"/>
      <c r="H2" s="2"/>
      <c r="I2" s="2"/>
    </row>
    <row r="3" customFormat="false" ht="7.5" hidden="false" customHeight="true" outlineLevel="0" collapsed="false">
      <c r="A3" s="3"/>
      <c r="B3" s="3"/>
      <c r="C3" s="3"/>
      <c r="D3" s="3"/>
      <c r="E3" s="3"/>
      <c r="F3" s="3"/>
      <c r="G3" s="3"/>
      <c r="H3" s="3"/>
      <c r="I3" s="3"/>
    </row>
    <row r="4" customFormat="false" ht="13.5" hidden="false" customHeight="true" outlineLevel="0" collapsed="false"/>
    <row r="5" customFormat="false" ht="19.5" hidden="false" customHeight="true" outlineLevel="0" collapsed="false">
      <c r="B5" s="4" t="s">
        <v>1</v>
      </c>
      <c r="C5" s="4"/>
      <c r="D5" s="4"/>
      <c r="F5" s="4" t="s">
        <v>2</v>
      </c>
      <c r="G5" s="4"/>
      <c r="H5" s="4"/>
    </row>
    <row r="6" customFormat="false" ht="18" hidden="false" customHeight="true" outlineLevel="0" collapsed="false">
      <c r="B6" s="5" t="s">
        <v>3</v>
      </c>
      <c r="C6" s="5" t="s">
        <v>4</v>
      </c>
      <c r="D6" s="5" t="s">
        <v>5</v>
      </c>
      <c r="F6" s="5" t="s">
        <v>6</v>
      </c>
      <c r="G6" s="5" t="s">
        <v>7</v>
      </c>
      <c r="H6" s="5" t="s">
        <v>8</v>
      </c>
    </row>
    <row r="7" customFormat="false" ht="18" hidden="false" customHeight="true" outlineLevel="0" collapsed="false">
      <c r="B7" s="6" t="s">
        <v>9</v>
      </c>
      <c r="C7" s="7" t="n">
        <v>850</v>
      </c>
      <c r="D7" s="8" t="s">
        <v>10</v>
      </c>
      <c r="F7" s="9" t="s">
        <v>10</v>
      </c>
      <c r="G7" s="7" t="n">
        <v>850</v>
      </c>
      <c r="H7" s="10" t="s">
        <v>11</v>
      </c>
    </row>
    <row r="8" customFormat="false" ht="18" hidden="false" customHeight="true" outlineLevel="0" collapsed="false">
      <c r="B8" s="6" t="s">
        <v>12</v>
      </c>
      <c r="C8" s="7" t="n">
        <v>150</v>
      </c>
      <c r="D8" s="8" t="s">
        <v>13</v>
      </c>
      <c r="F8" s="9" t="s">
        <v>14</v>
      </c>
      <c r="G8" s="7" t="n">
        <v>200000</v>
      </c>
      <c r="H8" s="10" t="s">
        <v>15</v>
      </c>
    </row>
    <row r="9" customFormat="false" ht="18" hidden="false" customHeight="true" outlineLevel="0" collapsed="false">
      <c r="B9" s="6" t="s">
        <v>16</v>
      </c>
      <c r="C9" s="7" t="n">
        <v>50</v>
      </c>
      <c r="D9" s="8" t="s">
        <v>17</v>
      </c>
      <c r="F9" s="9" t="s">
        <v>18</v>
      </c>
      <c r="G9" s="11" t="n">
        <v>6</v>
      </c>
      <c r="H9" s="10" t="s">
        <v>19</v>
      </c>
    </row>
    <row r="10" customFormat="false" ht="18" hidden="false" customHeight="true" outlineLevel="0" collapsed="false">
      <c r="B10" s="12" t="s">
        <v>20</v>
      </c>
      <c r="C10" s="7" t="n">
        <v>210</v>
      </c>
      <c r="D10" s="13" t="s">
        <v>21</v>
      </c>
      <c r="F10" s="9" t="s">
        <v>22</v>
      </c>
      <c r="G10" s="11" t="n">
        <v>2</v>
      </c>
      <c r="H10" s="10" t="s">
        <v>19</v>
      </c>
    </row>
    <row r="11" customFormat="false" ht="18" hidden="false" customHeight="true" outlineLevel="0" collapsed="false">
      <c r="B11" s="12" t="s">
        <v>23</v>
      </c>
      <c r="C11" s="7" t="n">
        <v>600</v>
      </c>
      <c r="D11" s="13" t="s">
        <v>24</v>
      </c>
      <c r="F11" s="9" t="s">
        <v>25</v>
      </c>
      <c r="G11" s="11" t="n">
        <v>3.57</v>
      </c>
      <c r="H11" s="10" t="s">
        <v>19</v>
      </c>
    </row>
    <row r="12" customFormat="false" ht="18" hidden="false" customHeight="true" outlineLevel="0" collapsed="false">
      <c r="B12" s="12" t="s">
        <v>26</v>
      </c>
      <c r="C12" s="7" t="n">
        <v>50</v>
      </c>
      <c r="D12" s="13" t="s">
        <v>27</v>
      </c>
      <c r="F12" s="9" t="s">
        <v>28</v>
      </c>
      <c r="G12" s="7" t="n">
        <v>1500</v>
      </c>
      <c r="H12" s="10" t="s">
        <v>29</v>
      </c>
    </row>
    <row r="13" customFormat="false" ht="18" hidden="false" customHeight="true" outlineLevel="0" collapsed="false">
      <c r="B13" s="14" t="s">
        <v>30</v>
      </c>
      <c r="C13" s="14"/>
      <c r="D13" s="15" t="n">
        <f aca="false">SUM(C7:C9)-SUM(C10:C12)</f>
        <v>190</v>
      </c>
      <c r="F13" s="16" t="s">
        <v>31</v>
      </c>
      <c r="G13" s="17" t="n">
        <f aca="false">G7*12</f>
        <v>10200</v>
      </c>
      <c r="H13" s="18" t="s">
        <v>29</v>
      </c>
    </row>
    <row r="14" customFormat="false" ht="18" hidden="false" customHeight="true" outlineLevel="0" collapsed="false">
      <c r="B14" s="19" t="s">
        <v>32</v>
      </c>
      <c r="C14" s="19"/>
      <c r="D14" s="19"/>
      <c r="F14" s="16" t="s">
        <v>33</v>
      </c>
      <c r="G14" s="17" t="n">
        <f aca="false">G8*(G9+G10+G11)/100</f>
        <v>23140</v>
      </c>
      <c r="H14" s="18" t="s">
        <v>15</v>
      </c>
    </row>
    <row r="15" customFormat="false" ht="25.5" hidden="false" customHeight="true" outlineLevel="0" collapsed="false">
      <c r="F15" s="4" t="s">
        <v>34</v>
      </c>
      <c r="G15" s="4"/>
      <c r="H15" s="20" t="n">
        <f aca="false">((G13-G12)/(G8+G14))*100</f>
        <v>3.89889755310567</v>
      </c>
    </row>
    <row r="17" customFormat="false" ht="19.5" hidden="false" customHeight="true" outlineLevel="0" collapsed="false">
      <c r="B17" s="21" t="s">
        <v>35</v>
      </c>
      <c r="C17" s="21"/>
      <c r="D17" s="21"/>
      <c r="E17" s="21"/>
      <c r="F17" s="21"/>
      <c r="G17" s="21"/>
      <c r="H17" s="21"/>
    </row>
    <row r="18" customFormat="false" ht="15.75" hidden="false" customHeight="true" outlineLevel="0" collapsed="false">
      <c r="B18" s="22" t="s">
        <v>36</v>
      </c>
      <c r="C18" s="22"/>
      <c r="D18" s="22"/>
    </row>
    <row r="19" customFormat="false" ht="15.75" hidden="false" customHeight="true" outlineLevel="0" collapsed="false">
      <c r="B19" s="23" t="s">
        <v>37</v>
      </c>
      <c r="C19" s="23"/>
      <c r="D19" s="23"/>
    </row>
    <row r="20" customFormat="false" ht="15.75" hidden="false" customHeight="true" outlineLevel="0" collapsed="false">
      <c r="B20" s="24" t="s">
        <v>38</v>
      </c>
      <c r="C20" s="24"/>
      <c r="D20" s="24"/>
    </row>
    <row r="21" customFormat="false" ht="15.75" hidden="false" customHeight="true" outlineLevel="0" collapsed="false">
      <c r="B21" s="25" t="s">
        <v>39</v>
      </c>
      <c r="C21" s="25"/>
      <c r="D21" s="25"/>
    </row>
    <row r="22" customFormat="false" ht="15.75" hidden="false" customHeight="true" outlineLevel="0" collapsed="false">
      <c r="B22" s="26" t="s">
        <v>40</v>
      </c>
      <c r="C22" s="26"/>
      <c r="D22" s="26"/>
    </row>
  </sheetData>
  <mergeCells count="14">
    <mergeCell ref="A1:I1"/>
    <mergeCell ref="A2:I2"/>
    <mergeCell ref="A3:I3"/>
    <mergeCell ref="B5:D5"/>
    <mergeCell ref="F5:H5"/>
    <mergeCell ref="B13:C13"/>
    <mergeCell ref="B14:D14"/>
    <mergeCell ref="F15:G15"/>
    <mergeCell ref="B17:H17"/>
    <mergeCell ref="B18:D18"/>
    <mergeCell ref="B19:D19"/>
    <mergeCell ref="B20:D20"/>
    <mergeCell ref="B21:D21"/>
    <mergeCell ref="B22:D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6" topLeftCell="A7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13"/>
    <col collapsed="false" customWidth="true" hidden="false" outlineLevel="0" max="3" min="3" style="0" width="20"/>
    <col collapsed="false" customWidth="true" hidden="false" outlineLevel="0" max="4" min="4" style="0" width="18"/>
    <col collapsed="false" customWidth="true" hidden="false" outlineLevel="0" max="6" min="5" style="0" width="16"/>
    <col collapsed="false" customWidth="true" hidden="false" outlineLevel="0" max="8" min="7" style="0" width="14"/>
    <col collapsed="false" customWidth="true" hidden="false" outlineLevel="0" max="9" min="9" style="0" width="16"/>
  </cols>
  <sheetData>
    <row r="1" customFormat="false" ht="9.75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</row>
    <row r="2" customFormat="false" ht="36" hidden="false" customHeight="true" outlineLevel="0" collapsed="false">
      <c r="A2" s="27" t="s">
        <v>41</v>
      </c>
      <c r="B2" s="27"/>
      <c r="C2" s="27"/>
      <c r="D2" s="27"/>
      <c r="E2" s="27"/>
      <c r="F2" s="27"/>
      <c r="G2" s="27"/>
      <c r="H2" s="27"/>
      <c r="I2" s="27"/>
    </row>
    <row r="3" customFormat="false" ht="6" hidden="false" customHeight="true" outlineLevel="0" collapsed="false">
      <c r="A3" s="3"/>
      <c r="B3" s="3"/>
      <c r="C3" s="3"/>
      <c r="D3" s="3"/>
      <c r="E3" s="3"/>
      <c r="F3" s="3"/>
      <c r="G3" s="3"/>
      <c r="H3" s="3"/>
      <c r="I3" s="3"/>
    </row>
    <row r="4" customFormat="false" ht="12" hidden="false" customHeight="true" outlineLevel="0" collapsed="false"/>
    <row r="5" customFormat="false" ht="19.5" hidden="false" customHeight="true" outlineLevel="0" collapsed="false">
      <c r="B5" s="4" t="s">
        <v>42</v>
      </c>
      <c r="C5" s="4"/>
      <c r="D5" s="4"/>
      <c r="E5" s="4"/>
      <c r="F5" s="4"/>
      <c r="G5" s="4"/>
      <c r="H5" s="4"/>
      <c r="I5" s="4"/>
    </row>
    <row r="6" customFormat="false" ht="19.5" hidden="false" customHeight="true" outlineLevel="0" collapsed="false">
      <c r="B6" s="28" t="s">
        <v>43</v>
      </c>
      <c r="C6" s="28" t="s">
        <v>44</v>
      </c>
      <c r="D6" s="28" t="s">
        <v>45</v>
      </c>
      <c r="E6" s="28" t="s">
        <v>46</v>
      </c>
      <c r="F6" s="28" t="s">
        <v>47</v>
      </c>
      <c r="G6" s="28" t="s">
        <v>48</v>
      </c>
      <c r="H6" s="28" t="s">
        <v>49</v>
      </c>
      <c r="I6" s="28" t="s">
        <v>50</v>
      </c>
    </row>
    <row r="7" customFormat="false" ht="18" hidden="false" customHeight="true" outlineLevel="0" collapsed="false">
      <c r="B7" s="29" t="s">
        <v>51</v>
      </c>
      <c r="C7" s="30" t="s">
        <v>52</v>
      </c>
      <c r="D7" s="7" t="n">
        <v>850</v>
      </c>
      <c r="E7" s="7" t="n">
        <v>150</v>
      </c>
      <c r="F7" s="7" t="n">
        <v>80</v>
      </c>
      <c r="G7" s="7" t="n">
        <v>0</v>
      </c>
      <c r="H7" s="31" t="n">
        <f aca="false">SUM(D7:G7)</f>
        <v>1080</v>
      </c>
      <c r="I7" s="32" t="s">
        <v>53</v>
      </c>
    </row>
    <row r="8" customFormat="false" ht="18" hidden="false" customHeight="true" outlineLevel="0" collapsed="false">
      <c r="B8" s="33" t="s">
        <v>51</v>
      </c>
      <c r="C8" s="9" t="s">
        <v>54</v>
      </c>
      <c r="D8" s="7" t="n">
        <v>920</v>
      </c>
      <c r="E8" s="7" t="n">
        <v>160</v>
      </c>
      <c r="F8" s="7" t="n">
        <v>90</v>
      </c>
      <c r="G8" s="7" t="n">
        <v>50</v>
      </c>
      <c r="H8" s="34" t="n">
        <f aca="false">SUM(D8:G8)</f>
        <v>1220</v>
      </c>
      <c r="I8" s="35" t="s">
        <v>53</v>
      </c>
    </row>
    <row r="9" customFormat="false" ht="18" hidden="false" customHeight="true" outlineLevel="0" collapsed="false">
      <c r="B9" s="29" t="s">
        <v>55</v>
      </c>
      <c r="C9" s="30" t="s">
        <v>56</v>
      </c>
      <c r="D9" s="7" t="n">
        <v>780</v>
      </c>
      <c r="E9" s="7" t="n">
        <v>140</v>
      </c>
      <c r="F9" s="7" t="n">
        <v>75</v>
      </c>
      <c r="G9" s="7" t="n">
        <v>0</v>
      </c>
      <c r="H9" s="31" t="n">
        <f aca="false">SUM(D9:G9)</f>
        <v>995</v>
      </c>
      <c r="I9" s="32" t="s">
        <v>53</v>
      </c>
    </row>
    <row r="10" customFormat="false" ht="18" hidden="false" customHeight="true" outlineLevel="0" collapsed="false">
      <c r="B10" s="33" t="s">
        <v>57</v>
      </c>
      <c r="C10" s="9" t="s">
        <v>58</v>
      </c>
      <c r="D10" s="7" t="n">
        <v>0</v>
      </c>
      <c r="E10" s="7" t="n">
        <v>0</v>
      </c>
      <c r="F10" s="7" t="n">
        <v>0</v>
      </c>
      <c r="G10" s="7" t="n">
        <v>0</v>
      </c>
      <c r="H10" s="34" t="n">
        <f aca="false">SUM(D10:G10)</f>
        <v>0</v>
      </c>
      <c r="I10" s="35" t="s">
        <v>53</v>
      </c>
    </row>
    <row r="11" customFormat="false" ht="18" hidden="false" customHeight="true" outlineLevel="0" collapsed="false">
      <c r="B11" s="29" t="s">
        <v>59</v>
      </c>
      <c r="C11" s="30" t="s">
        <v>52</v>
      </c>
      <c r="D11" s="7" t="n">
        <v>850</v>
      </c>
      <c r="E11" s="7" t="n">
        <v>150</v>
      </c>
      <c r="F11" s="7" t="n">
        <v>80</v>
      </c>
      <c r="G11" s="7" t="n">
        <v>0</v>
      </c>
      <c r="H11" s="31" t="n">
        <f aca="false">SUM(D11:G11)</f>
        <v>1080</v>
      </c>
      <c r="I11" s="32" t="s">
        <v>53</v>
      </c>
    </row>
    <row r="12" customFormat="false" ht="18" hidden="false" customHeight="true" outlineLevel="0" collapsed="false">
      <c r="B12" s="33" t="s">
        <v>59</v>
      </c>
      <c r="C12" s="9" t="s">
        <v>54</v>
      </c>
      <c r="D12" s="7" t="n">
        <v>920</v>
      </c>
      <c r="E12" s="7" t="n">
        <v>160</v>
      </c>
      <c r="F12" s="7" t="n">
        <v>90</v>
      </c>
      <c r="G12" s="7" t="n">
        <v>50</v>
      </c>
      <c r="H12" s="34" t="n">
        <f aca="false">SUM(D12:G12)</f>
        <v>1220</v>
      </c>
      <c r="I12" s="35" t="s">
        <v>53</v>
      </c>
    </row>
    <row r="13" customFormat="false" ht="18" hidden="false" customHeight="true" outlineLevel="0" collapsed="false">
      <c r="B13" s="29" t="s">
        <v>60</v>
      </c>
      <c r="C13" s="30" t="s">
        <v>56</v>
      </c>
      <c r="D13" s="7" t="n">
        <v>780</v>
      </c>
      <c r="E13" s="7" t="n">
        <v>140</v>
      </c>
      <c r="F13" s="7" t="n">
        <v>75</v>
      </c>
      <c r="G13" s="7" t="n">
        <v>0</v>
      </c>
      <c r="H13" s="31" t="n">
        <f aca="false">SUM(D13:G13)</f>
        <v>995</v>
      </c>
      <c r="I13" s="32" t="s">
        <v>53</v>
      </c>
    </row>
    <row r="14" customFormat="false" ht="18" hidden="false" customHeight="true" outlineLevel="0" collapsed="false">
      <c r="B14" s="33" t="s">
        <v>59</v>
      </c>
      <c r="C14" s="9" t="s">
        <v>58</v>
      </c>
      <c r="D14" s="7" t="n">
        <v>750</v>
      </c>
      <c r="E14" s="7" t="n">
        <v>130</v>
      </c>
      <c r="F14" s="7" t="n">
        <v>70</v>
      </c>
      <c r="G14" s="7" t="n">
        <v>0</v>
      </c>
      <c r="H14" s="34" t="n">
        <f aca="false">SUM(D14:G14)</f>
        <v>950</v>
      </c>
      <c r="I14" s="35" t="s">
        <v>53</v>
      </c>
    </row>
    <row r="15" customFormat="false" ht="18" hidden="false" customHeight="true" outlineLevel="0" collapsed="false">
      <c r="B15" s="29" t="s">
        <v>61</v>
      </c>
      <c r="C15" s="30" t="s">
        <v>52</v>
      </c>
      <c r="D15" s="7" t="n">
        <v>850</v>
      </c>
      <c r="E15" s="7" t="n">
        <v>150</v>
      </c>
      <c r="F15" s="7" t="n">
        <v>80</v>
      </c>
      <c r="G15" s="7" t="n">
        <v>0</v>
      </c>
      <c r="H15" s="31" t="n">
        <f aca="false">SUM(D15:G15)</f>
        <v>1080</v>
      </c>
      <c r="I15" s="32" t="s">
        <v>53</v>
      </c>
    </row>
    <row r="16" customFormat="false" ht="18" hidden="false" customHeight="true" outlineLevel="0" collapsed="false">
      <c r="B16" s="33" t="s">
        <v>61</v>
      </c>
      <c r="C16" s="9" t="s">
        <v>54</v>
      </c>
      <c r="D16" s="7" t="n">
        <v>920</v>
      </c>
      <c r="E16" s="7" t="n">
        <v>160</v>
      </c>
      <c r="F16" s="7" t="n">
        <v>90</v>
      </c>
      <c r="G16" s="7" t="n">
        <v>50</v>
      </c>
      <c r="H16" s="34" t="n">
        <f aca="false">SUM(D16:G16)</f>
        <v>1220</v>
      </c>
      <c r="I16" s="35" t="s">
        <v>53</v>
      </c>
    </row>
    <row r="17" customFormat="false" ht="18" hidden="false" customHeight="true" outlineLevel="0" collapsed="false">
      <c r="B17" s="36" t="s">
        <v>62</v>
      </c>
      <c r="C17" s="37" t="s">
        <v>56</v>
      </c>
      <c r="D17" s="38" t="n">
        <v>0</v>
      </c>
      <c r="E17" s="38" t="n">
        <v>0</v>
      </c>
      <c r="F17" s="38" t="n">
        <v>0</v>
      </c>
      <c r="G17" s="38" t="n">
        <v>0</v>
      </c>
      <c r="H17" s="39" t="n">
        <f aca="false">SUM(D17:G17)</f>
        <v>0</v>
      </c>
      <c r="I17" s="40" t="s">
        <v>63</v>
      </c>
    </row>
    <row r="18" customFormat="false" ht="18" hidden="false" customHeight="true" outlineLevel="0" collapsed="false">
      <c r="B18" s="33" t="s">
        <v>61</v>
      </c>
      <c r="C18" s="9" t="s">
        <v>58</v>
      </c>
      <c r="D18" s="7" t="n">
        <v>750</v>
      </c>
      <c r="E18" s="7" t="n">
        <v>130</v>
      </c>
      <c r="F18" s="7" t="n">
        <v>70</v>
      </c>
      <c r="G18" s="7" t="n">
        <v>0</v>
      </c>
      <c r="H18" s="34" t="n">
        <f aca="false">SUM(D18:G18)</f>
        <v>950</v>
      </c>
      <c r="I18" s="35" t="s">
        <v>53</v>
      </c>
    </row>
    <row r="19" customFormat="false" ht="21.75" hidden="false" customHeight="true" outlineLevel="0" collapsed="false">
      <c r="B19" s="41" t="s">
        <v>64</v>
      </c>
      <c r="C19" s="42"/>
      <c r="D19" s="43" t="n">
        <f aca="false">SUM(D7:D18)</f>
        <v>8370</v>
      </c>
      <c r="E19" s="43" t="n">
        <f aca="false">SUM(E7:E18)</f>
        <v>1470</v>
      </c>
      <c r="F19" s="43" t="n">
        <f aca="false">SUM(F7:F18)</f>
        <v>800</v>
      </c>
      <c r="G19" s="43" t="n">
        <f aca="false">SUM(G7:G18)</f>
        <v>150</v>
      </c>
      <c r="H19" s="43" t="n">
        <f aca="false">SUM(H7:H18)</f>
        <v>10790</v>
      </c>
      <c r="I19" s="42"/>
    </row>
    <row r="20" customFormat="false" ht="12" hidden="false" customHeight="true" outlineLevel="0" collapsed="false"/>
    <row r="21" customFormat="false" ht="18" hidden="false" customHeight="true" outlineLevel="0" collapsed="false">
      <c r="B21" s="44" t="s">
        <v>65</v>
      </c>
      <c r="C21" s="44"/>
      <c r="D21" s="44"/>
      <c r="E21" s="44"/>
      <c r="F21" s="44"/>
      <c r="G21" s="44"/>
      <c r="H21" s="44"/>
      <c r="I21" s="44"/>
    </row>
    <row r="22" customFormat="false" ht="48" hidden="false" customHeight="true" outlineLevel="0" collapsed="false">
      <c r="B22" s="45" t="s">
        <v>66</v>
      </c>
      <c r="C22" s="45"/>
      <c r="D22" s="45"/>
      <c r="E22" s="45"/>
      <c r="F22" s="45"/>
      <c r="G22" s="45"/>
      <c r="H22" s="45"/>
      <c r="I22" s="45"/>
    </row>
  </sheetData>
  <mergeCells count="6">
    <mergeCell ref="A1:I1"/>
    <mergeCell ref="A2:I2"/>
    <mergeCell ref="A3:I3"/>
    <mergeCell ref="B5:I5"/>
    <mergeCell ref="B21:I21"/>
    <mergeCell ref="B22:I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6" topLeftCell="A7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13"/>
    <col collapsed="false" customWidth="true" hidden="false" outlineLevel="0" max="3" min="3" style="0" width="25"/>
    <col collapsed="false" customWidth="true" hidden="false" outlineLevel="0" max="4" min="4" style="0" width="22"/>
    <col collapsed="false" customWidth="true" hidden="false" outlineLevel="0" max="7" min="5" style="0" width="16"/>
    <col collapsed="false" customWidth="true" hidden="false" outlineLevel="0" max="8" min="8" style="0" width="12"/>
    <col collapsed="false" customWidth="true" hidden="false" outlineLevel="0" max="9" min="9" style="0" width="22"/>
  </cols>
  <sheetData>
    <row r="1" customFormat="false" ht="9.75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</row>
    <row r="2" customFormat="false" ht="36" hidden="false" customHeight="true" outlineLevel="0" collapsed="false">
      <c r="A2" s="27" t="s">
        <v>67</v>
      </c>
      <c r="B2" s="27"/>
      <c r="C2" s="27"/>
      <c r="D2" s="27"/>
      <c r="E2" s="27"/>
      <c r="F2" s="27"/>
      <c r="G2" s="27"/>
      <c r="H2" s="27"/>
      <c r="I2" s="27"/>
    </row>
    <row r="3" customFormat="false" ht="6" hidden="false" customHeight="true" outlineLevel="0" collapsed="false">
      <c r="A3" s="46"/>
      <c r="B3" s="46"/>
      <c r="C3" s="46"/>
      <c r="D3" s="46"/>
      <c r="E3" s="46"/>
      <c r="F3" s="46"/>
      <c r="G3" s="46"/>
      <c r="H3" s="46"/>
      <c r="I3" s="46"/>
    </row>
    <row r="4" customFormat="false" ht="12" hidden="false" customHeight="true" outlineLevel="0" collapsed="false"/>
    <row r="5" customFormat="false" ht="19.5" hidden="false" customHeight="true" outlineLevel="0" collapsed="false">
      <c r="B5" s="47" t="s">
        <v>68</v>
      </c>
      <c r="C5" s="47"/>
      <c r="D5" s="47"/>
      <c r="E5" s="47"/>
      <c r="F5" s="47"/>
      <c r="G5" s="47"/>
      <c r="H5" s="47"/>
      <c r="I5" s="47"/>
    </row>
    <row r="6" customFormat="false" ht="19.5" hidden="false" customHeight="true" outlineLevel="0" collapsed="false">
      <c r="B6" s="48" t="s">
        <v>43</v>
      </c>
      <c r="C6" s="48" t="s">
        <v>69</v>
      </c>
      <c r="D6" s="48" t="s">
        <v>70</v>
      </c>
      <c r="E6" s="48" t="s">
        <v>71</v>
      </c>
      <c r="F6" s="48" t="s">
        <v>72</v>
      </c>
      <c r="G6" s="48" t="s">
        <v>73</v>
      </c>
      <c r="H6" s="48" t="s">
        <v>74</v>
      </c>
      <c r="I6" s="48" t="s">
        <v>75</v>
      </c>
    </row>
    <row r="7" customFormat="false" ht="18" hidden="false" customHeight="true" outlineLevel="0" collapsed="false">
      <c r="B7" s="49" t="s">
        <v>55</v>
      </c>
      <c r="C7" s="50" t="s">
        <v>76</v>
      </c>
      <c r="D7" s="51" t="s">
        <v>77</v>
      </c>
      <c r="E7" s="52" t="n">
        <v>120</v>
      </c>
      <c r="F7" s="52" t="n">
        <v>100.84</v>
      </c>
      <c r="G7" s="53" t="s">
        <v>78</v>
      </c>
      <c r="H7" s="53" t="s">
        <v>78</v>
      </c>
      <c r="I7" s="51" t="s">
        <v>79</v>
      </c>
    </row>
    <row r="8" customFormat="false" ht="18" hidden="false" customHeight="true" outlineLevel="0" collapsed="false">
      <c r="B8" s="54" t="s">
        <v>55</v>
      </c>
      <c r="C8" s="50" t="s">
        <v>80</v>
      </c>
      <c r="D8" s="55" t="s">
        <v>81</v>
      </c>
      <c r="E8" s="56" t="n">
        <v>45</v>
      </c>
      <c r="F8" s="56" t="n">
        <v>37.82</v>
      </c>
      <c r="G8" s="57" t="s">
        <v>82</v>
      </c>
      <c r="H8" s="58" t="s">
        <v>78</v>
      </c>
      <c r="I8" s="55" t="s">
        <v>79</v>
      </c>
    </row>
    <row r="9" customFormat="false" ht="18" hidden="false" customHeight="true" outlineLevel="0" collapsed="false">
      <c r="B9" s="59" t="s">
        <v>55</v>
      </c>
      <c r="C9" s="50" t="s">
        <v>83</v>
      </c>
      <c r="D9" s="60" t="s">
        <v>84</v>
      </c>
      <c r="E9" s="61" t="n">
        <v>45</v>
      </c>
      <c r="F9" s="61" t="n">
        <v>37.82</v>
      </c>
      <c r="G9" s="62" t="s">
        <v>82</v>
      </c>
      <c r="H9" s="62" t="s">
        <v>82</v>
      </c>
      <c r="I9" s="60" t="s">
        <v>79</v>
      </c>
    </row>
    <row r="10" customFormat="false" ht="18" hidden="false" customHeight="true" outlineLevel="0" collapsed="false">
      <c r="B10" s="63" t="s">
        <v>85</v>
      </c>
      <c r="C10" s="50" t="s">
        <v>86</v>
      </c>
      <c r="D10" s="64" t="s">
        <v>87</v>
      </c>
      <c r="E10" s="65" t="n">
        <v>145.5</v>
      </c>
      <c r="F10" s="65" t="n">
        <v>122.27</v>
      </c>
      <c r="G10" s="66" t="s">
        <v>82</v>
      </c>
      <c r="H10" s="67" t="s">
        <v>78</v>
      </c>
      <c r="I10" s="64" t="s">
        <v>88</v>
      </c>
    </row>
    <row r="11" customFormat="false" ht="18" hidden="false" customHeight="true" outlineLevel="0" collapsed="false">
      <c r="B11" s="68" t="s">
        <v>89</v>
      </c>
      <c r="C11" s="50" t="s">
        <v>90</v>
      </c>
      <c r="D11" s="69" t="s">
        <v>91</v>
      </c>
      <c r="E11" s="70" t="n">
        <v>320</v>
      </c>
      <c r="F11" s="70" t="n">
        <v>320</v>
      </c>
      <c r="G11" s="71" t="s">
        <v>82</v>
      </c>
      <c r="H11" s="72" t="s">
        <v>78</v>
      </c>
      <c r="I11" s="69" t="s">
        <v>92</v>
      </c>
    </row>
    <row r="12" customFormat="false" ht="18" hidden="false" customHeight="true" outlineLevel="0" collapsed="false">
      <c r="B12" s="73" t="s">
        <v>89</v>
      </c>
      <c r="C12" s="50" t="s">
        <v>93</v>
      </c>
      <c r="D12" s="74" t="s">
        <v>94</v>
      </c>
      <c r="E12" s="75" t="n">
        <v>250</v>
      </c>
      <c r="F12" s="75" t="n">
        <v>250</v>
      </c>
      <c r="G12" s="76" t="s">
        <v>82</v>
      </c>
      <c r="H12" s="77" t="s">
        <v>78</v>
      </c>
      <c r="I12" s="74" t="s">
        <v>95</v>
      </c>
    </row>
    <row r="13" customFormat="false" ht="18" hidden="false" customHeight="true" outlineLevel="0" collapsed="false">
      <c r="B13" s="49" t="s">
        <v>96</v>
      </c>
      <c r="C13" s="50" t="s">
        <v>76</v>
      </c>
      <c r="D13" s="51" t="s">
        <v>77</v>
      </c>
      <c r="E13" s="52" t="n">
        <v>120</v>
      </c>
      <c r="F13" s="52" t="n">
        <v>100.84</v>
      </c>
      <c r="G13" s="53" t="s">
        <v>78</v>
      </c>
      <c r="H13" s="53" t="s">
        <v>78</v>
      </c>
      <c r="I13" s="51" t="s">
        <v>97</v>
      </c>
    </row>
    <row r="14" customFormat="false" ht="18" hidden="false" customHeight="true" outlineLevel="0" collapsed="false">
      <c r="B14" s="54" t="s">
        <v>96</v>
      </c>
      <c r="C14" s="50" t="s">
        <v>80</v>
      </c>
      <c r="D14" s="55" t="s">
        <v>81</v>
      </c>
      <c r="E14" s="56" t="n">
        <v>45</v>
      </c>
      <c r="F14" s="56" t="n">
        <v>37.82</v>
      </c>
      <c r="G14" s="57" t="s">
        <v>82</v>
      </c>
      <c r="H14" s="58" t="s">
        <v>78</v>
      </c>
      <c r="I14" s="55" t="s">
        <v>97</v>
      </c>
    </row>
    <row r="15" customFormat="false" ht="18" hidden="false" customHeight="true" outlineLevel="0" collapsed="false">
      <c r="B15" s="59" t="s">
        <v>96</v>
      </c>
      <c r="C15" s="50" t="s">
        <v>83</v>
      </c>
      <c r="D15" s="60" t="s">
        <v>84</v>
      </c>
      <c r="E15" s="61" t="n">
        <v>45</v>
      </c>
      <c r="F15" s="61" t="n">
        <v>37.82</v>
      </c>
      <c r="G15" s="62" t="s">
        <v>82</v>
      </c>
      <c r="H15" s="62" t="s">
        <v>82</v>
      </c>
      <c r="I15" s="60" t="s">
        <v>97</v>
      </c>
    </row>
    <row r="16" customFormat="false" ht="18" hidden="false" customHeight="true" outlineLevel="0" collapsed="false">
      <c r="B16" s="68" t="s">
        <v>98</v>
      </c>
      <c r="C16" s="50" t="s">
        <v>90</v>
      </c>
      <c r="D16" s="69" t="s">
        <v>91</v>
      </c>
      <c r="E16" s="70" t="n">
        <v>318</v>
      </c>
      <c r="F16" s="70" t="n">
        <v>318</v>
      </c>
      <c r="G16" s="71" t="s">
        <v>82</v>
      </c>
      <c r="H16" s="72" t="s">
        <v>78</v>
      </c>
      <c r="I16" s="69" t="s">
        <v>99</v>
      </c>
    </row>
    <row r="17" customFormat="false" ht="18" hidden="false" customHeight="true" outlineLevel="0" collapsed="false">
      <c r="B17" s="73" t="s">
        <v>98</v>
      </c>
      <c r="C17" s="50" t="s">
        <v>93</v>
      </c>
      <c r="D17" s="74" t="s">
        <v>94</v>
      </c>
      <c r="E17" s="75" t="n">
        <v>250</v>
      </c>
      <c r="F17" s="75" t="n">
        <v>250</v>
      </c>
      <c r="G17" s="76" t="s">
        <v>82</v>
      </c>
      <c r="H17" s="77" t="s">
        <v>78</v>
      </c>
      <c r="I17" s="74" t="s">
        <v>100</v>
      </c>
    </row>
    <row r="18" customFormat="false" ht="18" hidden="false" customHeight="true" outlineLevel="0" collapsed="false">
      <c r="B18" s="63" t="s">
        <v>101</v>
      </c>
      <c r="C18" s="50" t="s">
        <v>86</v>
      </c>
      <c r="D18" s="64" t="s">
        <v>102</v>
      </c>
      <c r="E18" s="65" t="n">
        <v>89.25</v>
      </c>
      <c r="F18" s="65" t="n">
        <v>75</v>
      </c>
      <c r="G18" s="66" t="s">
        <v>82</v>
      </c>
      <c r="H18" s="67" t="s">
        <v>78</v>
      </c>
      <c r="I18" s="64" t="s">
        <v>103</v>
      </c>
    </row>
    <row r="19" customFormat="false" ht="18" hidden="false" customHeight="true" outlineLevel="0" collapsed="false">
      <c r="B19" s="49" t="s">
        <v>104</v>
      </c>
      <c r="C19" s="50" t="s">
        <v>76</v>
      </c>
      <c r="D19" s="51" t="s">
        <v>77</v>
      </c>
      <c r="E19" s="52" t="n">
        <v>120</v>
      </c>
      <c r="F19" s="52" t="n">
        <v>100.84</v>
      </c>
      <c r="G19" s="53" t="s">
        <v>78</v>
      </c>
      <c r="H19" s="53" t="s">
        <v>78</v>
      </c>
      <c r="I19" s="51" t="s">
        <v>105</v>
      </c>
    </row>
    <row r="20" customFormat="false" ht="18" hidden="false" customHeight="true" outlineLevel="0" collapsed="false">
      <c r="B20" s="54" t="s">
        <v>104</v>
      </c>
      <c r="C20" s="50" t="s">
        <v>80</v>
      </c>
      <c r="D20" s="55" t="s">
        <v>81</v>
      </c>
      <c r="E20" s="56" t="n">
        <v>45</v>
      </c>
      <c r="F20" s="56" t="n">
        <v>37.82</v>
      </c>
      <c r="G20" s="57" t="s">
        <v>82</v>
      </c>
      <c r="H20" s="58" t="s">
        <v>78</v>
      </c>
      <c r="I20" s="55" t="s">
        <v>105</v>
      </c>
    </row>
    <row r="21" customFormat="false" ht="18" hidden="false" customHeight="true" outlineLevel="0" collapsed="false">
      <c r="B21" s="68" t="s">
        <v>104</v>
      </c>
      <c r="C21" s="50" t="s">
        <v>90</v>
      </c>
      <c r="D21" s="69" t="s">
        <v>91</v>
      </c>
      <c r="E21" s="70" t="n">
        <v>316.5</v>
      </c>
      <c r="F21" s="70" t="n">
        <v>316.5</v>
      </c>
      <c r="G21" s="71" t="s">
        <v>82</v>
      </c>
      <c r="H21" s="72" t="s">
        <v>78</v>
      </c>
      <c r="I21" s="69" t="s">
        <v>106</v>
      </c>
    </row>
    <row r="22" customFormat="false" ht="18" hidden="false" customHeight="true" outlineLevel="0" collapsed="false">
      <c r="B22" s="73" t="s">
        <v>104</v>
      </c>
      <c r="C22" s="50" t="s">
        <v>93</v>
      </c>
      <c r="D22" s="74" t="s">
        <v>94</v>
      </c>
      <c r="E22" s="75" t="n">
        <v>250</v>
      </c>
      <c r="F22" s="75" t="n">
        <v>250</v>
      </c>
      <c r="G22" s="76" t="s">
        <v>82</v>
      </c>
      <c r="H22" s="77" t="s">
        <v>78</v>
      </c>
      <c r="I22" s="74" t="s">
        <v>107</v>
      </c>
    </row>
    <row r="23" customFormat="false" ht="21.75" hidden="false" customHeight="true" outlineLevel="0" collapsed="false">
      <c r="B23" s="47" t="s">
        <v>64</v>
      </c>
      <c r="C23" s="47"/>
      <c r="D23" s="47"/>
      <c r="E23" s="78" t="n">
        <f aca="false">SUM(E7:E22)</f>
        <v>2524.25</v>
      </c>
      <c r="F23" s="78" t="n">
        <f aca="false">SUM(F7:F22)</f>
        <v>2393.39</v>
      </c>
      <c r="G23" s="79"/>
      <c r="H23" s="79"/>
      <c r="I23" s="79"/>
    </row>
    <row r="24" customFormat="false" ht="12" hidden="false" customHeight="true" outlineLevel="0" collapsed="false"/>
    <row r="25" customFormat="false" ht="18" hidden="false" customHeight="true" outlineLevel="0" collapsed="false">
      <c r="B25" s="21" t="s">
        <v>108</v>
      </c>
      <c r="C25" s="21"/>
      <c r="D25" s="21"/>
      <c r="E25" s="21"/>
      <c r="F25" s="21"/>
      <c r="G25" s="21"/>
      <c r="H25" s="21"/>
      <c r="I25" s="21"/>
    </row>
    <row r="26" customFormat="false" ht="19.5" hidden="false" customHeight="true" outlineLevel="0" collapsed="false">
      <c r="B26" s="5" t="s">
        <v>69</v>
      </c>
      <c r="C26" s="5"/>
      <c r="D26" s="5"/>
      <c r="E26" s="5" t="s">
        <v>109</v>
      </c>
      <c r="F26" s="5" t="s">
        <v>110</v>
      </c>
    </row>
    <row r="27" customFormat="false" ht="18" hidden="false" customHeight="true" outlineLevel="0" collapsed="false">
      <c r="B27" s="80" t="s">
        <v>76</v>
      </c>
      <c r="C27" s="80"/>
      <c r="D27" s="80"/>
      <c r="E27" s="81" t="n">
        <f aca="false">SUMIF(C7:C22,"Hausgeld (umlagefähig)",E7:E22)</f>
        <v>360</v>
      </c>
      <c r="F27" s="82" t="s">
        <v>78</v>
      </c>
    </row>
    <row r="28" customFormat="false" ht="18" hidden="false" customHeight="true" outlineLevel="0" collapsed="false">
      <c r="B28" s="83" t="s">
        <v>80</v>
      </c>
      <c r="C28" s="83"/>
      <c r="D28" s="83"/>
      <c r="E28" s="84" t="n">
        <f aca="false">SUMIF(C7:C22,"Hausgeld (Verwaltung)",E7:E22)</f>
        <v>135</v>
      </c>
      <c r="F28" s="85" t="s">
        <v>78</v>
      </c>
    </row>
    <row r="29" customFormat="false" ht="18" hidden="false" customHeight="true" outlineLevel="0" collapsed="false">
      <c r="B29" s="86" t="s">
        <v>83</v>
      </c>
      <c r="C29" s="86"/>
      <c r="D29" s="86"/>
      <c r="E29" s="87" t="n">
        <f aca="false">SUMIF(C7:C22,"Instandhaltungsrücklage",E7:E22)</f>
        <v>90</v>
      </c>
      <c r="F29" s="88" t="s">
        <v>82</v>
      </c>
    </row>
    <row r="30" customFormat="false" ht="18" hidden="false" customHeight="true" outlineLevel="0" collapsed="false">
      <c r="B30" s="89" t="s">
        <v>86</v>
      </c>
      <c r="C30" s="89"/>
      <c r="D30" s="89"/>
      <c r="E30" s="90" t="n">
        <f aca="false">SUMIF(C7:C22,"Erhaltungsaufwand",E7:E22)</f>
        <v>234.75</v>
      </c>
      <c r="F30" s="91" t="s">
        <v>78</v>
      </c>
    </row>
    <row r="31" customFormat="false" ht="18" hidden="false" customHeight="true" outlineLevel="0" collapsed="false">
      <c r="B31" s="92" t="s">
        <v>90</v>
      </c>
      <c r="C31" s="92"/>
      <c r="D31" s="92"/>
      <c r="E31" s="93" t="n">
        <f aca="false">SUMIF(C7:C22,"Finanzierungskosten",E7:E22)</f>
        <v>954.5</v>
      </c>
      <c r="F31" s="94" t="s">
        <v>78</v>
      </c>
    </row>
    <row r="32" customFormat="false" ht="18" hidden="false" customHeight="true" outlineLevel="0" collapsed="false">
      <c r="B32" s="95" t="s">
        <v>93</v>
      </c>
      <c r="C32" s="95"/>
      <c r="D32" s="95"/>
      <c r="E32" s="96" t="n">
        <f aca="false">SUMIF(C7:C22,"Abschreibung (AfA)",E7:E22)</f>
        <v>750</v>
      </c>
      <c r="F32" s="97" t="s">
        <v>111</v>
      </c>
    </row>
  </sheetData>
  <mergeCells count="12">
    <mergeCell ref="A1:I1"/>
    <mergeCell ref="A2:I2"/>
    <mergeCell ref="A3:I3"/>
    <mergeCell ref="B5:I5"/>
    <mergeCell ref="B25:I25"/>
    <mergeCell ref="B26:D26"/>
    <mergeCell ref="B27:D27"/>
    <mergeCell ref="B28:D28"/>
    <mergeCell ref="B29:D29"/>
    <mergeCell ref="B30:D30"/>
    <mergeCell ref="B31:D31"/>
    <mergeCell ref="B32:D3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6" topLeftCell="A7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8"/>
    <col collapsed="false" customWidth="true" hidden="false" outlineLevel="0" max="15" min="3" style="0" width="11"/>
    <col collapsed="false" customWidth="true" hidden="false" outlineLevel="0" max="16" min="16" style="0" width="2"/>
  </cols>
  <sheetData>
    <row r="1" customFormat="false" ht="9.75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customFormat="false" ht="36" hidden="false" customHeight="true" outlineLevel="0" collapsed="false">
      <c r="A2" s="27" t="s">
        <v>112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3" customFormat="false" ht="6" hidden="false" customHeight="true" outlineLevel="0" collapsed="false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customFormat="false" ht="12" hidden="false" customHeight="true" outlineLevel="0" collapsed="false"/>
    <row r="5" customFormat="false" ht="19.5" hidden="false" customHeight="true" outlineLevel="0" collapsed="false">
      <c r="B5" s="14" t="s">
        <v>113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customFormat="false" ht="19.5" hidden="false" customHeight="true" outlineLevel="0" collapsed="false">
      <c r="B6" s="98" t="s">
        <v>3</v>
      </c>
      <c r="C6" s="98" t="s">
        <v>114</v>
      </c>
      <c r="D6" s="98" t="s">
        <v>115</v>
      </c>
      <c r="E6" s="98" t="s">
        <v>116</v>
      </c>
      <c r="F6" s="98" t="s">
        <v>117</v>
      </c>
      <c r="G6" s="98" t="s">
        <v>118</v>
      </c>
      <c r="H6" s="98" t="s">
        <v>119</v>
      </c>
      <c r="I6" s="98" t="s">
        <v>120</v>
      </c>
      <c r="J6" s="98" t="s">
        <v>121</v>
      </c>
      <c r="K6" s="98" t="s">
        <v>122</v>
      </c>
      <c r="L6" s="98" t="s">
        <v>123</v>
      </c>
      <c r="M6" s="98" t="s">
        <v>124</v>
      </c>
      <c r="N6" s="98" t="s">
        <v>125</v>
      </c>
      <c r="O6" s="98" t="s">
        <v>126</v>
      </c>
    </row>
    <row r="7" customFormat="false" ht="18" hidden="false" customHeight="true" outlineLevel="0" collapsed="false">
      <c r="B7" s="30" t="s">
        <v>127</v>
      </c>
      <c r="C7" s="99" t="n">
        <v>3400</v>
      </c>
      <c r="D7" s="99" t="n">
        <v>3400</v>
      </c>
      <c r="E7" s="99" t="n">
        <v>3400</v>
      </c>
      <c r="F7" s="99" t="n">
        <v>3400</v>
      </c>
      <c r="G7" s="99" t="n">
        <v>3400</v>
      </c>
      <c r="H7" s="99" t="n">
        <v>3400</v>
      </c>
      <c r="I7" s="99" t="n">
        <v>3400</v>
      </c>
      <c r="J7" s="99" t="n">
        <v>3400</v>
      </c>
      <c r="K7" s="99" t="n">
        <v>3400</v>
      </c>
      <c r="L7" s="99" t="n">
        <v>3400</v>
      </c>
      <c r="M7" s="99" t="n">
        <v>3400</v>
      </c>
      <c r="N7" s="99" t="n">
        <v>3400</v>
      </c>
      <c r="O7" s="100" t="n">
        <f aca="false">SUM(C7:N7)</f>
        <v>40800</v>
      </c>
    </row>
    <row r="8" customFormat="false" ht="18" hidden="false" customHeight="true" outlineLevel="0" collapsed="false">
      <c r="B8" s="9" t="s">
        <v>128</v>
      </c>
      <c r="C8" s="99" t="n">
        <v>580</v>
      </c>
      <c r="D8" s="99" t="n">
        <v>580</v>
      </c>
      <c r="E8" s="99" t="n">
        <v>580</v>
      </c>
      <c r="F8" s="99" t="n">
        <v>580</v>
      </c>
      <c r="G8" s="99" t="n">
        <v>580</v>
      </c>
      <c r="H8" s="99" t="n">
        <v>580</v>
      </c>
      <c r="I8" s="99" t="n">
        <v>580</v>
      </c>
      <c r="J8" s="99" t="n">
        <v>580</v>
      </c>
      <c r="K8" s="99" t="n">
        <v>580</v>
      </c>
      <c r="L8" s="99" t="n">
        <v>580</v>
      </c>
      <c r="M8" s="99" t="n">
        <v>580</v>
      </c>
      <c r="N8" s="99" t="n">
        <v>580</v>
      </c>
      <c r="O8" s="100" t="n">
        <f aca="false">SUM(C8:N8)</f>
        <v>6960</v>
      </c>
    </row>
    <row r="9" customFormat="false" ht="18" hidden="false" customHeight="true" outlineLevel="0" collapsed="false">
      <c r="B9" s="30" t="s">
        <v>129</v>
      </c>
      <c r="C9" s="99" t="n">
        <v>315</v>
      </c>
      <c r="D9" s="99" t="n">
        <v>315</v>
      </c>
      <c r="E9" s="99" t="n">
        <v>315</v>
      </c>
      <c r="F9" s="99" t="n">
        <v>315</v>
      </c>
      <c r="G9" s="99" t="n">
        <v>315</v>
      </c>
      <c r="H9" s="99" t="n">
        <v>315</v>
      </c>
      <c r="I9" s="99" t="n">
        <v>315</v>
      </c>
      <c r="J9" s="99" t="n">
        <v>315</v>
      </c>
      <c r="K9" s="99" t="n">
        <v>315</v>
      </c>
      <c r="L9" s="99" t="n">
        <v>315</v>
      </c>
      <c r="M9" s="99" t="n">
        <v>315</v>
      </c>
      <c r="N9" s="99" t="n">
        <v>315</v>
      </c>
      <c r="O9" s="100" t="n">
        <f aca="false">SUM(C9:N9)</f>
        <v>3780</v>
      </c>
    </row>
    <row r="10" customFormat="false" ht="18" hidden="false" customHeight="true" outlineLevel="0" collapsed="false">
      <c r="B10" s="9" t="s">
        <v>130</v>
      </c>
      <c r="C10" s="99" t="n">
        <v>100</v>
      </c>
      <c r="D10" s="99" t="n">
        <v>100</v>
      </c>
      <c r="E10" s="99" t="n">
        <v>100</v>
      </c>
      <c r="F10" s="99" t="n">
        <v>100</v>
      </c>
      <c r="G10" s="99" t="n">
        <v>100</v>
      </c>
      <c r="H10" s="99" t="n">
        <v>100</v>
      </c>
      <c r="I10" s="99" t="n">
        <v>100</v>
      </c>
      <c r="J10" s="99" t="n">
        <v>100</v>
      </c>
      <c r="K10" s="99" t="n">
        <v>100</v>
      </c>
      <c r="L10" s="99" t="n">
        <v>100</v>
      </c>
      <c r="M10" s="99" t="n">
        <v>100</v>
      </c>
      <c r="N10" s="99" t="n">
        <v>100</v>
      </c>
      <c r="O10" s="100" t="n">
        <f aca="false">SUM(C10:N10)</f>
        <v>1200</v>
      </c>
    </row>
    <row r="11" customFormat="false" ht="21.75" hidden="false" customHeight="true" outlineLevel="0" collapsed="false">
      <c r="B11" s="41" t="s">
        <v>49</v>
      </c>
      <c r="C11" s="101" t="n">
        <f aca="false">SUM(C7:C10)</f>
        <v>4395</v>
      </c>
      <c r="D11" s="101" t="n">
        <f aca="false">SUM(D7:D10)</f>
        <v>4395</v>
      </c>
      <c r="E11" s="101" t="n">
        <f aca="false">SUM(E7:E10)</f>
        <v>4395</v>
      </c>
      <c r="F11" s="101" t="n">
        <f aca="false">SUM(F7:F10)</f>
        <v>4395</v>
      </c>
      <c r="G11" s="101" t="n">
        <f aca="false">SUM(G7:G10)</f>
        <v>4395</v>
      </c>
      <c r="H11" s="101" t="n">
        <f aca="false">SUM(H7:H10)</f>
        <v>4395</v>
      </c>
      <c r="I11" s="101" t="n">
        <f aca="false">SUM(I7:I10)</f>
        <v>4395</v>
      </c>
      <c r="J11" s="101" t="n">
        <f aca="false">SUM(J7:J10)</f>
        <v>4395</v>
      </c>
      <c r="K11" s="101" t="n">
        <f aca="false">SUM(K7:K10)</f>
        <v>4395</v>
      </c>
      <c r="L11" s="101" t="n">
        <f aca="false">SUM(L7:L10)</f>
        <v>4395</v>
      </c>
      <c r="M11" s="101" t="n">
        <f aca="false">SUM(M7:M10)</f>
        <v>4395</v>
      </c>
      <c r="N11" s="101" t="n">
        <f aca="false">SUM(N7:N10)</f>
        <v>4395</v>
      </c>
      <c r="O11" s="101" t="n">
        <f aca="false">SUM(O7:O10)</f>
        <v>52740</v>
      </c>
    </row>
    <row r="12" customFormat="false" ht="9.75" hidden="false" customHeight="true" outlineLevel="0" collapsed="false"/>
    <row r="13" customFormat="false" ht="19.5" hidden="false" customHeight="true" outlineLevel="0" collapsed="false">
      <c r="B13" s="47" t="s">
        <v>131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</row>
    <row r="14" customFormat="false" ht="19.5" hidden="false" customHeight="true" outlineLevel="0" collapsed="false">
      <c r="B14" s="48" t="s">
        <v>3</v>
      </c>
      <c r="C14" s="48" t="s">
        <v>114</v>
      </c>
      <c r="D14" s="48" t="s">
        <v>115</v>
      </c>
      <c r="E14" s="48" t="s">
        <v>116</v>
      </c>
      <c r="F14" s="48" t="s">
        <v>117</v>
      </c>
      <c r="G14" s="48" t="s">
        <v>118</v>
      </c>
      <c r="H14" s="48" t="s">
        <v>119</v>
      </c>
      <c r="I14" s="48" t="s">
        <v>120</v>
      </c>
      <c r="J14" s="48" t="s">
        <v>121</v>
      </c>
      <c r="K14" s="48" t="s">
        <v>122</v>
      </c>
      <c r="L14" s="48" t="s">
        <v>123</v>
      </c>
      <c r="M14" s="48" t="s">
        <v>124</v>
      </c>
      <c r="N14" s="48" t="s">
        <v>125</v>
      </c>
      <c r="O14" s="48" t="s">
        <v>126</v>
      </c>
    </row>
    <row r="15" customFormat="false" ht="18" hidden="false" customHeight="true" outlineLevel="0" collapsed="false">
      <c r="B15" s="30" t="s">
        <v>76</v>
      </c>
      <c r="C15" s="99" t="n">
        <v>120</v>
      </c>
      <c r="D15" s="99" t="n">
        <v>120</v>
      </c>
      <c r="E15" s="99" t="n">
        <v>120</v>
      </c>
      <c r="F15" s="99" t="n">
        <v>120</v>
      </c>
      <c r="G15" s="99" t="n">
        <v>120</v>
      </c>
      <c r="H15" s="99" t="n">
        <v>120</v>
      </c>
      <c r="I15" s="99" t="n">
        <v>120</v>
      </c>
      <c r="J15" s="99" t="n">
        <v>120</v>
      </c>
      <c r="K15" s="99" t="n">
        <v>120</v>
      </c>
      <c r="L15" s="99" t="n">
        <v>120</v>
      </c>
      <c r="M15" s="99" t="n">
        <v>120</v>
      </c>
      <c r="N15" s="99" t="n">
        <v>120</v>
      </c>
      <c r="O15" s="102" t="n">
        <f aca="false">SUM(C15:N15)</f>
        <v>1440</v>
      </c>
    </row>
    <row r="16" customFormat="false" ht="18" hidden="false" customHeight="true" outlineLevel="0" collapsed="false">
      <c r="B16" s="9" t="s">
        <v>80</v>
      </c>
      <c r="C16" s="99" t="n">
        <v>45</v>
      </c>
      <c r="D16" s="99" t="n">
        <v>45</v>
      </c>
      <c r="E16" s="99" t="n">
        <v>45</v>
      </c>
      <c r="F16" s="99" t="n">
        <v>45</v>
      </c>
      <c r="G16" s="99" t="n">
        <v>45</v>
      </c>
      <c r="H16" s="99" t="n">
        <v>45</v>
      </c>
      <c r="I16" s="99" t="n">
        <v>45</v>
      </c>
      <c r="J16" s="99" t="n">
        <v>45</v>
      </c>
      <c r="K16" s="99" t="n">
        <v>45</v>
      </c>
      <c r="L16" s="99" t="n">
        <v>45</v>
      </c>
      <c r="M16" s="99" t="n">
        <v>45</v>
      </c>
      <c r="N16" s="99" t="n">
        <v>45</v>
      </c>
      <c r="O16" s="102" t="n">
        <f aca="false">SUM(C16:N16)</f>
        <v>540</v>
      </c>
    </row>
    <row r="17" customFormat="false" ht="18" hidden="false" customHeight="true" outlineLevel="0" collapsed="false">
      <c r="B17" s="30" t="s">
        <v>83</v>
      </c>
      <c r="C17" s="99" t="n">
        <v>45</v>
      </c>
      <c r="D17" s="99" t="n">
        <v>45</v>
      </c>
      <c r="E17" s="99" t="n">
        <v>45</v>
      </c>
      <c r="F17" s="99" t="n">
        <v>45</v>
      </c>
      <c r="G17" s="99" t="n">
        <v>45</v>
      </c>
      <c r="H17" s="99" t="n">
        <v>45</v>
      </c>
      <c r="I17" s="99" t="n">
        <v>45</v>
      </c>
      <c r="J17" s="99" t="n">
        <v>45</v>
      </c>
      <c r="K17" s="99" t="n">
        <v>45</v>
      </c>
      <c r="L17" s="99" t="n">
        <v>45</v>
      </c>
      <c r="M17" s="99" t="n">
        <v>45</v>
      </c>
      <c r="N17" s="99" t="n">
        <v>45</v>
      </c>
      <c r="O17" s="102" t="n">
        <f aca="false">SUM(C17:N17)</f>
        <v>540</v>
      </c>
    </row>
    <row r="18" customFormat="false" ht="18" hidden="false" customHeight="true" outlineLevel="0" collapsed="false">
      <c r="B18" s="9" t="s">
        <v>132</v>
      </c>
      <c r="C18" s="99" t="n">
        <v>146</v>
      </c>
      <c r="D18" s="99" t="n">
        <v>0</v>
      </c>
      <c r="E18" s="99" t="n">
        <v>0</v>
      </c>
      <c r="F18" s="99" t="n">
        <v>89</v>
      </c>
      <c r="G18" s="99" t="n">
        <v>0</v>
      </c>
      <c r="H18" s="99" t="n">
        <v>0</v>
      </c>
      <c r="I18" s="99" t="n">
        <v>0</v>
      </c>
      <c r="J18" s="99" t="n">
        <v>0</v>
      </c>
      <c r="K18" s="99" t="n">
        <v>0</v>
      </c>
      <c r="L18" s="99" t="n">
        <v>0</v>
      </c>
      <c r="M18" s="99" t="n">
        <v>0</v>
      </c>
      <c r="N18" s="99" t="n">
        <v>0</v>
      </c>
      <c r="O18" s="102" t="n">
        <f aca="false">SUM(C18:N18)</f>
        <v>235</v>
      </c>
    </row>
    <row r="19" customFormat="false" ht="18" hidden="false" customHeight="true" outlineLevel="0" collapsed="false">
      <c r="B19" s="30" t="s">
        <v>133</v>
      </c>
      <c r="C19" s="99" t="n">
        <v>320</v>
      </c>
      <c r="D19" s="99" t="n">
        <v>320</v>
      </c>
      <c r="E19" s="99" t="n">
        <v>320</v>
      </c>
      <c r="F19" s="99" t="n">
        <v>320</v>
      </c>
      <c r="G19" s="99" t="n">
        <v>320</v>
      </c>
      <c r="H19" s="99" t="n">
        <v>320</v>
      </c>
      <c r="I19" s="99" t="n">
        <v>320</v>
      </c>
      <c r="J19" s="99" t="n">
        <v>320</v>
      </c>
      <c r="K19" s="99" t="n">
        <v>320</v>
      </c>
      <c r="L19" s="99" t="n">
        <v>320</v>
      </c>
      <c r="M19" s="99" t="n">
        <v>320</v>
      </c>
      <c r="N19" s="99" t="n">
        <v>320</v>
      </c>
      <c r="O19" s="102" t="n">
        <f aca="false">SUM(C19:N19)</f>
        <v>3840</v>
      </c>
    </row>
    <row r="20" customFormat="false" ht="18" hidden="false" customHeight="true" outlineLevel="0" collapsed="false">
      <c r="B20" s="9" t="s">
        <v>93</v>
      </c>
      <c r="C20" s="99" t="n">
        <v>250</v>
      </c>
      <c r="D20" s="99" t="n">
        <v>250</v>
      </c>
      <c r="E20" s="99" t="n">
        <v>250</v>
      </c>
      <c r="F20" s="99" t="n">
        <v>250</v>
      </c>
      <c r="G20" s="99" t="n">
        <v>250</v>
      </c>
      <c r="H20" s="99" t="n">
        <v>250</v>
      </c>
      <c r="I20" s="99" t="n">
        <v>250</v>
      </c>
      <c r="J20" s="99" t="n">
        <v>250</v>
      </c>
      <c r="K20" s="99" t="n">
        <v>250</v>
      </c>
      <c r="L20" s="99" t="n">
        <v>250</v>
      </c>
      <c r="M20" s="99" t="n">
        <v>250</v>
      </c>
      <c r="N20" s="99" t="n">
        <v>250</v>
      </c>
      <c r="O20" s="102" t="n">
        <f aca="false">SUM(C20:N20)</f>
        <v>3000</v>
      </c>
    </row>
    <row r="21" customFormat="false" ht="18" hidden="false" customHeight="true" outlineLevel="0" collapsed="false">
      <c r="B21" s="30" t="s">
        <v>134</v>
      </c>
      <c r="C21" s="99" t="n">
        <v>0</v>
      </c>
      <c r="D21" s="99" t="n">
        <v>0</v>
      </c>
      <c r="E21" s="99" t="n">
        <v>0</v>
      </c>
      <c r="F21" s="99" t="n">
        <v>0</v>
      </c>
      <c r="G21" s="99" t="n">
        <v>0</v>
      </c>
      <c r="H21" s="99" t="n">
        <v>0</v>
      </c>
      <c r="I21" s="99" t="n">
        <v>0</v>
      </c>
      <c r="J21" s="99" t="n">
        <v>0</v>
      </c>
      <c r="K21" s="99" t="n">
        <v>0</v>
      </c>
      <c r="L21" s="99" t="n">
        <v>0</v>
      </c>
      <c r="M21" s="99" t="n">
        <v>0</v>
      </c>
      <c r="N21" s="99" t="n">
        <v>0</v>
      </c>
      <c r="O21" s="102" t="n">
        <f aca="false">SUM(C21:N21)</f>
        <v>0</v>
      </c>
    </row>
    <row r="22" customFormat="false" ht="21.75" hidden="false" customHeight="true" outlineLevel="0" collapsed="false">
      <c r="B22" s="103" t="s">
        <v>135</v>
      </c>
      <c r="C22" s="104" t="n">
        <f aca="false">SUM(C15:C21)</f>
        <v>926</v>
      </c>
      <c r="D22" s="104" t="n">
        <f aca="false">SUM(D15:D21)</f>
        <v>780</v>
      </c>
      <c r="E22" s="104" t="n">
        <f aca="false">SUM(E15:E21)</f>
        <v>780</v>
      </c>
      <c r="F22" s="104" t="n">
        <f aca="false">SUM(F15:F21)</f>
        <v>869</v>
      </c>
      <c r="G22" s="104" t="n">
        <f aca="false">SUM(G15:G21)</f>
        <v>780</v>
      </c>
      <c r="H22" s="104" t="n">
        <f aca="false">SUM(H15:H21)</f>
        <v>780</v>
      </c>
      <c r="I22" s="104" t="n">
        <f aca="false">SUM(I15:I21)</f>
        <v>780</v>
      </c>
      <c r="J22" s="104" t="n">
        <f aca="false">SUM(J15:J21)</f>
        <v>780</v>
      </c>
      <c r="K22" s="104" t="n">
        <f aca="false">SUM(K15:K21)</f>
        <v>780</v>
      </c>
      <c r="L22" s="104" t="n">
        <f aca="false">SUM(L15:L21)</f>
        <v>780</v>
      </c>
      <c r="M22" s="104" t="n">
        <f aca="false">SUM(M15:M21)</f>
        <v>780</v>
      </c>
      <c r="N22" s="104" t="n">
        <f aca="false">SUM(N15:N21)</f>
        <v>780</v>
      </c>
      <c r="O22" s="104" t="n">
        <f aca="false">SUM(O15:O21)</f>
        <v>9595</v>
      </c>
    </row>
    <row r="23" customFormat="false" ht="9.75" hidden="false" customHeight="true" outlineLevel="0" collapsed="false"/>
    <row r="24" customFormat="false" ht="19.5" hidden="false" customHeight="true" outlineLevel="0" collapsed="false">
      <c r="B24" s="21" t="s">
        <v>136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</row>
    <row r="25" customFormat="false" ht="25.5" hidden="false" customHeight="true" outlineLevel="0" collapsed="false">
      <c r="B25" s="105" t="s">
        <v>137</v>
      </c>
      <c r="C25" s="106" t="n">
        <f aca="false">C11-C22</f>
        <v>3469</v>
      </c>
      <c r="D25" s="106" t="n">
        <f aca="false">D11-D22</f>
        <v>3615</v>
      </c>
      <c r="E25" s="106" t="n">
        <f aca="false">E11-E22</f>
        <v>3615</v>
      </c>
      <c r="F25" s="106" t="n">
        <f aca="false">F11-F22</f>
        <v>3526</v>
      </c>
      <c r="G25" s="106" t="n">
        <f aca="false">G11-G22</f>
        <v>3615</v>
      </c>
      <c r="H25" s="106" t="n">
        <f aca="false">H11-H22</f>
        <v>3615</v>
      </c>
      <c r="I25" s="106" t="n">
        <f aca="false">I11-I22</f>
        <v>3615</v>
      </c>
      <c r="J25" s="106" t="n">
        <f aca="false">J11-J22</f>
        <v>3615</v>
      </c>
      <c r="K25" s="106" t="n">
        <f aca="false">K11-K22</f>
        <v>3615</v>
      </c>
      <c r="L25" s="106" t="n">
        <f aca="false">L11-L22</f>
        <v>3615</v>
      </c>
      <c r="M25" s="106" t="n">
        <f aca="false">M11-M22</f>
        <v>3615</v>
      </c>
      <c r="N25" s="106" t="n">
        <f aca="false">N11-N22</f>
        <v>3615</v>
      </c>
      <c r="O25" s="106" t="n">
        <f aca="false">O11-O22</f>
        <v>43145</v>
      </c>
    </row>
  </sheetData>
  <mergeCells count="6">
    <mergeCell ref="A1:P1"/>
    <mergeCell ref="A2:P2"/>
    <mergeCell ref="A3:P3"/>
    <mergeCell ref="B5:O5"/>
    <mergeCell ref="B13:O13"/>
    <mergeCell ref="B24:O2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6" topLeftCell="A7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8"/>
    <col collapsed="false" customWidth="true" hidden="false" outlineLevel="0" max="8" min="3" style="0" width="14"/>
    <col collapsed="false" customWidth="true" hidden="false" outlineLevel="0" max="9" min="9" style="0" width="2"/>
  </cols>
  <sheetData>
    <row r="1" customFormat="false" ht="9.75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</row>
    <row r="2" customFormat="false" ht="36" hidden="false" customHeight="true" outlineLevel="0" collapsed="false">
      <c r="A2" s="27" t="s">
        <v>138</v>
      </c>
      <c r="B2" s="27"/>
      <c r="C2" s="27"/>
      <c r="D2" s="27"/>
      <c r="E2" s="27"/>
      <c r="F2" s="27"/>
      <c r="G2" s="27"/>
      <c r="H2" s="27"/>
      <c r="I2" s="27"/>
    </row>
    <row r="3" customFormat="false" ht="6" hidden="false" customHeight="true" outlineLevel="0" collapsed="false">
      <c r="A3" s="3"/>
      <c r="B3" s="3"/>
      <c r="C3" s="3"/>
      <c r="D3" s="3"/>
      <c r="E3" s="3"/>
      <c r="F3" s="3"/>
      <c r="G3" s="3"/>
      <c r="H3" s="3"/>
      <c r="I3" s="3"/>
    </row>
    <row r="4" customFormat="false" ht="12" hidden="false" customHeight="true" outlineLevel="0" collapsed="false"/>
    <row r="5" customFormat="false" ht="19.5" hidden="false" customHeight="true" outlineLevel="0" collapsed="false">
      <c r="B5" s="4" t="s">
        <v>139</v>
      </c>
      <c r="C5" s="4"/>
      <c r="D5" s="4"/>
      <c r="E5" s="4"/>
      <c r="F5" s="4"/>
      <c r="G5" s="4"/>
      <c r="H5" s="4"/>
    </row>
    <row r="6" customFormat="false" ht="19.5" hidden="false" customHeight="true" outlineLevel="0" collapsed="false">
      <c r="B6" s="28" t="s">
        <v>140</v>
      </c>
      <c r="C6" s="28" t="s">
        <v>141</v>
      </c>
      <c r="D6" s="28" t="s">
        <v>142</v>
      </c>
      <c r="E6" s="28" t="s">
        <v>143</v>
      </c>
      <c r="F6" s="28" t="s">
        <v>144</v>
      </c>
      <c r="G6" s="28" t="s">
        <v>145</v>
      </c>
      <c r="H6" s="28" t="s">
        <v>146</v>
      </c>
    </row>
    <row r="7" customFormat="false" ht="18" hidden="false" customHeight="true" outlineLevel="0" collapsed="false">
      <c r="B7" s="30" t="s">
        <v>147</v>
      </c>
      <c r="C7" s="7" t="n">
        <v>1200</v>
      </c>
      <c r="D7" s="107" t="n">
        <f aca="false">C7/4</f>
        <v>300</v>
      </c>
      <c r="E7" s="107" t="n">
        <f aca="false">C7/4</f>
        <v>300</v>
      </c>
      <c r="F7" s="107" t="n">
        <f aca="false">C7/4</f>
        <v>300</v>
      </c>
      <c r="G7" s="107" t="n">
        <f aca="false">C7/4</f>
        <v>300</v>
      </c>
      <c r="H7" s="108" t="n">
        <f aca="false">D7+E7+F7+G7</f>
        <v>1200</v>
      </c>
    </row>
    <row r="8" customFormat="false" ht="18" hidden="false" customHeight="true" outlineLevel="0" collapsed="false">
      <c r="B8" s="9" t="s">
        <v>148</v>
      </c>
      <c r="C8" s="7" t="n">
        <v>480</v>
      </c>
      <c r="D8" s="109" t="n">
        <f aca="false">C8/4</f>
        <v>120</v>
      </c>
      <c r="E8" s="109" t="n">
        <f aca="false">C8/4</f>
        <v>120</v>
      </c>
      <c r="F8" s="109" t="n">
        <f aca="false">C8/4</f>
        <v>120</v>
      </c>
      <c r="G8" s="109" t="n">
        <f aca="false">C8/4</f>
        <v>120</v>
      </c>
      <c r="H8" s="108" t="n">
        <f aca="false">D8+E8+F8+G8</f>
        <v>480</v>
      </c>
    </row>
    <row r="9" customFormat="false" ht="18" hidden="false" customHeight="true" outlineLevel="0" collapsed="false">
      <c r="B9" s="30" t="s">
        <v>149</v>
      </c>
      <c r="C9" s="7" t="n">
        <v>96</v>
      </c>
      <c r="D9" s="107" t="n">
        <f aca="false">C9/4</f>
        <v>24</v>
      </c>
      <c r="E9" s="107" t="n">
        <f aca="false">C9/4</f>
        <v>24</v>
      </c>
      <c r="F9" s="107" t="n">
        <f aca="false">C9/4</f>
        <v>24</v>
      </c>
      <c r="G9" s="107" t="n">
        <f aca="false">C9/4</f>
        <v>24</v>
      </c>
      <c r="H9" s="108" t="n">
        <f aca="false">D9+E9+F9+G9</f>
        <v>96</v>
      </c>
    </row>
    <row r="10" customFormat="false" ht="18" hidden="false" customHeight="true" outlineLevel="0" collapsed="false">
      <c r="B10" s="9" t="s">
        <v>150</v>
      </c>
      <c r="C10" s="7" t="n">
        <v>240</v>
      </c>
      <c r="D10" s="109" t="n">
        <f aca="false">C10/4</f>
        <v>60</v>
      </c>
      <c r="E10" s="109" t="n">
        <f aca="false">C10/4</f>
        <v>60</v>
      </c>
      <c r="F10" s="109" t="n">
        <f aca="false">C10/4</f>
        <v>60</v>
      </c>
      <c r="G10" s="109" t="n">
        <f aca="false">C10/4</f>
        <v>60</v>
      </c>
      <c r="H10" s="108" t="n">
        <f aca="false">D10+E10+F10+G10</f>
        <v>240</v>
      </c>
    </row>
    <row r="11" customFormat="false" ht="18" hidden="false" customHeight="true" outlineLevel="0" collapsed="false">
      <c r="B11" s="30" t="s">
        <v>151</v>
      </c>
      <c r="C11" s="7" t="n">
        <v>360</v>
      </c>
      <c r="D11" s="107" t="n">
        <f aca="false">C11/4</f>
        <v>90</v>
      </c>
      <c r="E11" s="107" t="n">
        <f aca="false">C11/4</f>
        <v>90</v>
      </c>
      <c r="F11" s="107" t="n">
        <f aca="false">C11/4</f>
        <v>90</v>
      </c>
      <c r="G11" s="107" t="n">
        <f aca="false">C11/4</f>
        <v>90</v>
      </c>
      <c r="H11" s="108" t="n">
        <f aca="false">D11+E11+F11+G11</f>
        <v>360</v>
      </c>
    </row>
    <row r="12" customFormat="false" ht="18" hidden="false" customHeight="true" outlineLevel="0" collapsed="false">
      <c r="B12" s="9" t="s">
        <v>152</v>
      </c>
      <c r="C12" s="7" t="n">
        <v>180</v>
      </c>
      <c r="D12" s="109" t="n">
        <f aca="false">C12/4</f>
        <v>45</v>
      </c>
      <c r="E12" s="109" t="n">
        <f aca="false">C12/4</f>
        <v>45</v>
      </c>
      <c r="F12" s="109" t="n">
        <f aca="false">C12/4</f>
        <v>45</v>
      </c>
      <c r="G12" s="109" t="n">
        <f aca="false">C12/4</f>
        <v>45</v>
      </c>
      <c r="H12" s="108" t="n">
        <f aca="false">D12+E12+F12+G12</f>
        <v>180</v>
      </c>
    </row>
    <row r="13" customFormat="false" ht="18" hidden="false" customHeight="true" outlineLevel="0" collapsed="false">
      <c r="B13" s="30" t="s">
        <v>153</v>
      </c>
      <c r="C13" s="7" t="n">
        <v>480</v>
      </c>
      <c r="D13" s="107" t="n">
        <f aca="false">C13/4</f>
        <v>120</v>
      </c>
      <c r="E13" s="107" t="n">
        <f aca="false">C13/4</f>
        <v>120</v>
      </c>
      <c r="F13" s="107" t="n">
        <f aca="false">C13/4</f>
        <v>120</v>
      </c>
      <c r="G13" s="107" t="n">
        <f aca="false">C13/4</f>
        <v>120</v>
      </c>
      <c r="H13" s="108" t="n">
        <f aca="false">D13+E13+F13+G13</f>
        <v>480</v>
      </c>
    </row>
    <row r="14" customFormat="false" ht="18" hidden="false" customHeight="true" outlineLevel="0" collapsed="false">
      <c r="B14" s="9" t="s">
        <v>154</v>
      </c>
      <c r="C14" s="7" t="n">
        <v>144</v>
      </c>
      <c r="D14" s="109" t="n">
        <f aca="false">C14/4</f>
        <v>36</v>
      </c>
      <c r="E14" s="109" t="n">
        <f aca="false">C14/4</f>
        <v>36</v>
      </c>
      <c r="F14" s="109" t="n">
        <f aca="false">C14/4</f>
        <v>36</v>
      </c>
      <c r="G14" s="109" t="n">
        <f aca="false">C14/4</f>
        <v>36</v>
      </c>
      <c r="H14" s="108" t="n">
        <f aca="false">D14+E14+F14+G14</f>
        <v>144</v>
      </c>
    </row>
    <row r="15" customFormat="false" ht="18" hidden="false" customHeight="true" outlineLevel="0" collapsed="false">
      <c r="B15" s="30" t="s">
        <v>155</v>
      </c>
      <c r="C15" s="7" t="n">
        <v>1800</v>
      </c>
      <c r="D15" s="107" t="n">
        <f aca="false">C15/4</f>
        <v>450</v>
      </c>
      <c r="E15" s="107" t="n">
        <f aca="false">C15/4</f>
        <v>450</v>
      </c>
      <c r="F15" s="107" t="n">
        <f aca="false">C15/4</f>
        <v>450</v>
      </c>
      <c r="G15" s="107" t="n">
        <f aca="false">C15/4</f>
        <v>450</v>
      </c>
      <c r="H15" s="108" t="n">
        <f aca="false">D15+E15+F15+G15</f>
        <v>1800</v>
      </c>
    </row>
    <row r="16" customFormat="false" ht="21.75" hidden="false" customHeight="true" outlineLevel="0" collapsed="false">
      <c r="B16" s="21" t="s">
        <v>156</v>
      </c>
      <c r="C16" s="110" t="n">
        <f aca="false">SUM(C7:C15)</f>
        <v>4980</v>
      </c>
      <c r="D16" s="110" t="n">
        <f aca="false">SUM(D7:D15)</f>
        <v>1245</v>
      </c>
      <c r="E16" s="110" t="n">
        <f aca="false">SUM(E7:E15)</f>
        <v>1245</v>
      </c>
      <c r="F16" s="110" t="n">
        <f aca="false">SUM(F7:F15)</f>
        <v>1245</v>
      </c>
      <c r="G16" s="110" t="n">
        <f aca="false">SUM(G7:G15)</f>
        <v>1245</v>
      </c>
      <c r="H16" s="110" t="n">
        <f aca="false">SUM(H7:H15)</f>
        <v>4980</v>
      </c>
    </row>
    <row r="17" customFormat="false" ht="12" hidden="false" customHeight="true" outlineLevel="0" collapsed="false"/>
    <row r="18" customFormat="false" ht="19.5" hidden="false" customHeight="true" outlineLevel="0" collapsed="false">
      <c r="B18" s="4" t="s">
        <v>157</v>
      </c>
      <c r="C18" s="4"/>
      <c r="D18" s="4"/>
      <c r="E18" s="4"/>
      <c r="F18" s="4"/>
      <c r="G18" s="4"/>
      <c r="H18" s="4"/>
    </row>
    <row r="19" customFormat="false" ht="19.5" hidden="false" customHeight="true" outlineLevel="0" collapsed="false">
      <c r="B19" s="111" t="s">
        <v>158</v>
      </c>
      <c r="C19" s="111" t="s">
        <v>159</v>
      </c>
      <c r="D19" s="111" t="s">
        <v>160</v>
      </c>
      <c r="E19" s="111" t="s">
        <v>161</v>
      </c>
      <c r="F19" s="111"/>
      <c r="G19" s="111"/>
      <c r="H19" s="111"/>
    </row>
    <row r="20" customFormat="false" ht="19.5" hidden="false" customHeight="true" outlineLevel="0" collapsed="false">
      <c r="B20" s="30" t="s">
        <v>52</v>
      </c>
      <c r="C20" s="31" t="n">
        <f aca="false">D16</f>
        <v>1245</v>
      </c>
      <c r="D20" s="7" t="n">
        <v>1800</v>
      </c>
      <c r="E20" s="112" t="n">
        <f aca="false">D20-C20</f>
        <v>555</v>
      </c>
      <c r="F20" s="113"/>
      <c r="G20" s="113"/>
      <c r="H20" s="113"/>
    </row>
    <row r="21" customFormat="false" ht="19.5" hidden="false" customHeight="true" outlineLevel="0" collapsed="false">
      <c r="B21" s="9" t="s">
        <v>54</v>
      </c>
      <c r="C21" s="34" t="n">
        <f aca="false">E16</f>
        <v>1245</v>
      </c>
      <c r="D21" s="7" t="n">
        <v>1920</v>
      </c>
      <c r="E21" s="112" t="n">
        <f aca="false">D21-C21</f>
        <v>675</v>
      </c>
      <c r="F21" s="114"/>
      <c r="G21" s="114"/>
      <c r="H21" s="114"/>
    </row>
    <row r="22" customFormat="false" ht="19.5" hidden="false" customHeight="true" outlineLevel="0" collapsed="false">
      <c r="B22" s="30" t="s">
        <v>56</v>
      </c>
      <c r="C22" s="31" t="n">
        <f aca="false">F16</f>
        <v>1245</v>
      </c>
      <c r="D22" s="7" t="n">
        <v>1680</v>
      </c>
      <c r="E22" s="112" t="n">
        <f aca="false">D22-C22</f>
        <v>435</v>
      </c>
      <c r="F22" s="113"/>
      <c r="G22" s="113"/>
      <c r="H22" s="113"/>
    </row>
    <row r="23" customFormat="false" ht="19.5" hidden="false" customHeight="true" outlineLevel="0" collapsed="false">
      <c r="B23" s="9" t="s">
        <v>58</v>
      </c>
      <c r="C23" s="34" t="n">
        <f aca="false">G16</f>
        <v>1245</v>
      </c>
      <c r="D23" s="7" t="n">
        <v>1560</v>
      </c>
      <c r="E23" s="112" t="n">
        <f aca="false">D23-C23</f>
        <v>315</v>
      </c>
      <c r="F23" s="114"/>
      <c r="G23" s="114"/>
      <c r="H23" s="114"/>
    </row>
  </sheetData>
  <mergeCells count="5">
    <mergeCell ref="A1:I1"/>
    <mergeCell ref="A2:I2"/>
    <mergeCell ref="A3:I3"/>
    <mergeCell ref="B5:H5"/>
    <mergeCell ref="B18:H1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2026-04-15T07:28:29Z</dcterms:created>
  <dc:creator>openpyxl</dc:creator>
  <dc:description/>
  <dc:language>en-US</dc:language>
  <cp:lastModifiedBy/>
  <dcterms:modified xsi:type="dcterms:W3CDTF">2026-04-15T07:28:29Z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