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📋 Anleitung" sheetId="1" state="visible" r:id="rId2"/>
    <sheet name="🔢 Nutzwertanalyse" sheetId="2" state="visible" r:id="rId3"/>
    <sheet name="📊 Sensitivität" sheetId="3" state="visible" r:id="rId4"/>
    <sheet name="📈 Ergebnis-Dashboard" sheetId="4" state="visible" r:id="rId5"/>
    <sheet name="⚠️ Fehler-Checkliste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<sst xmlns="http://schemas.openxmlformats.org/spreadsheetml/2006/main" count="137" uniqueCount="103">
  <si>
    <t xml:space="preserve">NUTZWERTANALYSE – BEDIENUNGSANLEITUNG</t>
  </si>
  <si>
    <t xml:space="preserve">WHK Controlling GmbH  |  Professionelle Entscheidungsunterstützung</t>
  </si>
  <si>
    <t xml:space="preserve">Schritt 1: Alternativen definieren</t>
  </si>
  <si>
    <t xml:space="preserve">Tragen Sie im Sheet '🔢 Nutzwertanalyse' die Namen der zu vergleichenden
Optionen in die blauen Eingabefelder (Zeile 10) ein.</t>
  </si>
  <si>
    <t xml:space="preserve">Schritt 2: Kriterien &amp; K.O.-Kriterien</t>
  </si>
  <si>
    <t xml:space="preserve">Tragen Sie Ihre Bewertungskriterien in Spalte B ein. Markieren Sie absolute
Muss-Kriterien mit 'KO' in Spalte C – diese eliminieren eine Alternative sofort.</t>
  </si>
  <si>
    <t xml:space="preserve">Schritt 3: Gewichtung festlegen (∑ = 100 %)</t>
  </si>
  <si>
    <t xml:space="preserve">Vergeben Sie in Spalte D die prozentualen Gewichtungen der Kann-Kriterien.
Die Summe MUSS exakt 100 % ergeben – eine Kontrollzelle zeigt Ihnen den Status.</t>
  </si>
  <si>
    <t xml:space="preserve">Schritt 4: Punkte vergeben (1–10)</t>
  </si>
  <si>
    <t xml:space="preserve">Bewerten Sie jede Alternative pro Kriterium auf einer Skala von 1 (sehr schlecht)
bis 10 (ausgezeichnet) in den blau markierten Eingabefeldern.</t>
  </si>
  <si>
    <t xml:space="preserve">Schritt 5: Ergebnis ablesen</t>
  </si>
  <si>
    <t xml:space="preserve">Im Ergebnisbereich werden die gewichteten Nutzwerte automatisch berechnet.
Die beste Alternative wird automatisch hervorgehoben. Prüfen Sie das
Sheet '📊 Sensitivität' für Szenario-Analysen.</t>
  </si>
  <si>
    <t xml:space="preserve">Mathematische Grundlage</t>
  </si>
  <si>
    <t xml:space="preserve">NWᵢ = Σ (Gⱼ × Eᵢⱼ)   |   NWᵢ = Gesamtnutzwert der Alternative i</t>
  </si>
  <si>
    <t xml:space="preserve">NWᵢ</t>
  </si>
  <si>
    <t xml:space="preserve">Gesamtnutzwert der Alternative i</t>
  </si>
  <si>
    <t xml:space="preserve">Gⱼ</t>
  </si>
  <si>
    <t xml:space="preserve">Prozentuale Gewichtung von Kriterium j (Summe aller Gⱼ = 100 %)</t>
  </si>
  <si>
    <t xml:space="preserve">Eᵢⱼ</t>
  </si>
  <si>
    <t xml:space="preserve">Erfüllungsgrad (Punkte 1–10) der Alternative i bei Kriterium j</t>
  </si>
  <si>
    <t xml:space="preserve">Farblegende der Eingabemaske</t>
  </si>
  <si>
    <t xml:space="preserve">Beispiel</t>
  </si>
  <si>
    <t xml:space="preserve">Blaue Schrift auf gelb = Eingabefeld (vom Nutzer zu befüllen)</t>
  </si>
  <si>
    <t xml:space="preserve">Grüner Hintergrund = Gewinner / beste Alternative</t>
  </si>
  <si>
    <t xml:space="preserve">Oranger Hintergrund = K.O.-Kriterium verletzt</t>
  </si>
  <si>
    <t xml:space="preserve">Blauer Hintergrund = Berechnete Ergebniszeile</t>
  </si>
  <si>
    <t xml:space="preserve">NUTZWERTANALYSE  |  Entscheidungsmatrix</t>
  </si>
  <si>
    <t xml:space="preserve">WHK Controlling GmbH  |  Systematische Entscheidungsunterstützung</t>
  </si>
  <si>
    <t xml:space="preserve">Entscheidungskontext:</t>
  </si>
  <si>
    <t xml:space="preserve">ERP-System Auswahl 2025</t>
  </si>
  <si>
    <t xml:space="preserve">Datum:</t>
  </si>
  <si>
    <t xml:space="preserve">Verantwortlicher:</t>
  </si>
  <si>
    <t xml:space="preserve">Max Mustermann</t>
  </si>
  <si>
    <t xml:space="preserve">Version:</t>
  </si>
  <si>
    <t xml:space="preserve">1.0</t>
  </si>
  <si>
    <t xml:space="preserve">Gewichtungskontrolle:</t>
  </si>
  <si>
    <t xml:space="preserve">Kriterium</t>
  </si>
  <si>
    <t xml:space="preserve">K.O.</t>
  </si>
  <si>
    <t xml:space="preserve">Gewichtung</t>
  </si>
  <si>
    <t xml:space="preserve">Alternative A</t>
  </si>
  <si>
    <t xml:space="preserve">Alternative B</t>
  </si>
  <si>
    <t xml:space="preserve">Alternative C</t>
  </si>
  <si>
    <t xml:space="preserve">Kriterium (Kann-Kriterium)</t>
  </si>
  <si>
    <t xml:space="preserve">K.O.?</t>
  </si>
  <si>
    <t xml:space="preserve">Gewichtung (%)</t>
  </si>
  <si>
    <t xml:space="preserve">SAP S/4HANA</t>
  </si>
  <si>
    <t xml:space="preserve">Microsoft Dynamics 365</t>
  </si>
  <si>
    <t xml:space="preserve">Oracle NetSuite</t>
  </si>
  <si>
    <t xml:space="preserve">Punkte</t>
  </si>
  <si>
    <t xml:space="preserve">Nutzwert</t>
  </si>
  <si>
    <t xml:space="preserve">Funktionsumfang &amp; Prozessabdeckung</t>
  </si>
  <si>
    <t xml:space="preserve">Gesamtbetriebskosten (TCO 5 Jahre)</t>
  </si>
  <si>
    <t xml:space="preserve">Implementierungsdauer</t>
  </si>
  <si>
    <t xml:space="preserve">Benutzerfreundlichkeit (UX)</t>
  </si>
  <si>
    <t xml:space="preserve">Schnittstellenkompatibilität</t>
  </si>
  <si>
    <t xml:space="preserve">Skalierbarkeit &amp; Cloud-Fähigkeit</t>
  </si>
  <si>
    <t xml:space="preserve">Kundensupport &amp; SLA</t>
  </si>
  <si>
    <t xml:space="preserve">Referenzen &amp; Marktstellung</t>
  </si>
  <si>
    <t xml:space="preserve">DSGVO-Konformität</t>
  </si>
  <si>
    <t xml:space="preserve">KO</t>
  </si>
  <si>
    <t xml:space="preserve">–</t>
  </si>
  <si>
    <t xml:space="preserve">ISO 27001 Zertifizierung</t>
  </si>
  <si>
    <t xml:space="preserve">Summe Gewichtung</t>
  </si>
  <si>
    <t xml:space="preserve">GESAMTNUTZWERT</t>
  </si>
  <si>
    <t xml:space="preserve">EMPFEHLUNG</t>
  </si>
  <si>
    <t xml:space="preserve">Rang</t>
  </si>
  <si>
    <t xml:space="preserve">K.O.-Prüfung:</t>
  </si>
  <si>
    <t xml:space="preserve">SENSITIVITÄTSANALYSE  |  Szenario-Simulation</t>
  </si>
  <si>
    <t xml:space="preserve">Wie verändert sich das Ergebnis, wenn Gewichtungen angepasst werden?</t>
  </si>
  <si>
    <t xml:space="preserve">Szenario 1</t>
  </si>
  <si>
    <t xml:space="preserve">Szenario 2</t>
  </si>
  <si>
    <t xml:space="preserve">Szenario 3</t>
  </si>
  <si>
    <t xml:space="preserve">Nutzwert-Ergebnis</t>
  </si>
  <si>
    <t xml:space="preserve">Beste Alternative:</t>
  </si>
  <si>
    <t xml:space="preserve">ℹ️  Passen Sie die Gewichtungen (blaue Felder) an, um zu testen, wie robust das Ergebnis gegenüber geänderten Prioritäten ist.</t>
  </si>
  <si>
    <t xml:space="preserve">ERGEBNIS-DASHBOARD</t>
  </si>
  <si>
    <t xml:space="preserve">Übersicht der Gesamtnutzwerte und Ranking</t>
  </si>
  <si>
    <t xml:space="preserve">Alternative</t>
  </si>
  <si>
    <t xml:space="preserve">Gesamtnutzwert</t>
  </si>
  <si>
    <t xml:space="preserve">Max. Möglich</t>
  </si>
  <si>
    <t xml:space="preserve">Erreichungsgrad</t>
  </si>
  <si>
    <t xml:space="preserve">Diagramm-Daten (wird automatisch befüllt)</t>
  </si>
  <si>
    <t xml:space="preserve">TYPISCHE FEHLER &amp; WIE SIE DIESE VERMEIDEN</t>
  </si>
  <si>
    <t xml:space="preserve">Quelle: WHK Controlling GmbH – Best Practices</t>
  </si>
  <si>
    <t xml:space="preserve">Fehler / Risiko</t>
  </si>
  <si>
    <t xml:space="preserve">Lösung / Best Practice</t>
  </si>
  <si>
    <t xml:space="preserve">Überlappende Kriterien
(z.B. 'Anschaffungskosten' + 'Laufende Kosten' separat gewichtet)</t>
  </si>
  <si>
    <t xml:space="preserve">Zusammenfassen zur 'Total Cost of Ownership (TCO)'.
Jedes Dimension nur einmal abbilden.</t>
  </si>
  <si>
    <t xml:space="preserve">Subjektive Gewichtung
(Gewichtung so gesetzt, dass der Favorit gewinnt)</t>
  </si>
  <si>
    <t xml:space="preserve">Mehrere Abteilungen einbinden (z.B. IT, Finanzen, Operations).
Konsens in einem Workshop erarbeiten.</t>
  </si>
  <si>
    <t xml:space="preserve">Fehlende K.O.-Kriterien
(z.B. DSGVO-Konformität nicht als Ausschlusskriterium definiert)</t>
  </si>
  <si>
    <t xml:space="preserve">K.O.-Kriterien VOR der Bewertung definieren.
Alternativen filtern, bevor die Matrix befüllt wird.</t>
  </si>
  <si>
    <t xml:space="preserve">Zu viele Kriterien
(&gt; 15 Kriterien führen zu Komplexitätsüberlastung)</t>
  </si>
  <si>
    <t xml:space="preserve">Maximal 8–12 Kriterien verwenden.
Kriterien priorisieren und zusammenfassen.</t>
  </si>
  <si>
    <t xml:space="preserve">Skala nicht einheitlich
(Mal 1-5, mal 1-10, mal 0-100)</t>
  </si>
  <si>
    <t xml:space="preserve">Einheitliche Skala 1–10 für alle Kriterien festlegen.
Bewertungsrichtlinien dokumentieren.</t>
  </si>
  <si>
    <t xml:space="preserve">Gewichtungen summieren ≠ 100 %
(RechenFehler führt zu verfälschten Ergebnissen)</t>
  </si>
  <si>
    <t xml:space="preserve">Kontrollzelle im Sheet verwenden (gelb markiert).
Summe muss exakt 100 % ergeben.</t>
  </si>
  <si>
    <t xml:space="preserve">Einzelne Entscheidung ohne Konsens
(Eine Person bestimmt alle Punkte und Gewichtungen)</t>
  </si>
  <si>
    <t xml:space="preserve">Moderierter Workshop mit allen Stakeholdern.
Bewertungen separat erfassen und mitteln.</t>
  </si>
  <si>
    <t xml:space="preserve">Sensitivität nicht geprüft
(Ergebnis wird nicht auf Robustheit getestet)</t>
  </si>
  <si>
    <t xml:space="preserve">Szenarien im Sheet '📊 Sensitivität' durchspielen.
Was verändert sich bei anderen Gewichtungen?</t>
  </si>
  <si>
    <t xml:space="preserve">© WHK Controlling GmbH  |  Nutzwertanalyse Excel-Vorlage  |  Professionelles Entscheidungscontrolling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</si>
</sst>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.mm\.yyyy"/>
    <numFmt numFmtId="166" formatCode="0.0%"/>
    <numFmt numFmtId="167" formatCode="0.00"/>
  </numFmts>
  <fonts count="3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3"/>
      <color rgb="FF2E5FA3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375623"/>
      <name val="Arial"/>
      <family val="0"/>
      <charset val="1"/>
    </font>
    <font>
      <b val="true"/>
      <sz val="11"/>
      <color rgb="FFC55A11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C55A11"/>
      <name val="Arial"/>
      <family val="0"/>
      <charset val="1"/>
    </font>
    <font>
      <b val="true"/>
      <i val="true"/>
      <sz val="10"/>
      <color rgb="FFC55A11"/>
      <name val="Arial"/>
      <family val="0"/>
      <charset val="1"/>
    </font>
    <font>
      <i val="true"/>
      <sz val="10"/>
      <color rgb="FFC55A11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20"/>
      <color rgb="FF1F3864"/>
      <name val="Arial"/>
      <family val="0"/>
      <charset val="1"/>
    </font>
    <font>
      <b val="true"/>
      <sz val="13"/>
      <color rgb="FF375623"/>
      <name val="Arial"/>
      <family val="0"/>
      <charset val="1"/>
    </font>
    <font>
      <i val="true"/>
      <sz val="9"/>
      <color rgb="FF00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sz val="14"/>
      <color rgb="FF375623"/>
      <name val="Arial"/>
      <family val="0"/>
      <charset val="1"/>
    </font>
    <font>
      <b val="true"/>
      <sz val="10"/>
      <color rgb="FF2E5FA3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5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sz val="10"/>
      <color rgb="FFC55A11"/>
      <name val="Arial"/>
      <family val="0"/>
      <charset val="1"/>
    </font>
    <font>
      <sz val="10"/>
      <color rgb="FF375623"/>
      <name val="Arial"/>
      <family val="0"/>
      <charset val="1"/>
    </font>
    <font>
      <i val="true"/>
      <sz val="9"/>
      <color rgb="FFFFFFFF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3"/>
        <bgColor rgb="FF3366FF"/>
      </patternFill>
    </fill>
    <fill>
      <patternFill patternType="solid">
        <fgColor rgb="FFDEEAF1"/>
        <bgColor rgb="FFE2EFDA"/>
      </patternFill>
    </fill>
    <fill>
      <patternFill patternType="solid">
        <fgColor rgb="FFF2F2F2"/>
        <bgColor rgb="FFF9F9F9"/>
      </patternFill>
    </fill>
    <fill>
      <patternFill patternType="solid">
        <fgColor rgb="FFBDD7EE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DEEAF1"/>
      </patternFill>
    </fill>
    <fill>
      <patternFill patternType="solid">
        <fgColor rgb="FFFCE4D6"/>
        <bgColor rgb="FFF2F2F2"/>
      </patternFill>
    </fill>
    <fill>
      <patternFill patternType="solid">
        <fgColor rgb="FFFFFFFF"/>
        <bgColor rgb="FFF9F9F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3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3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7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9F9F9"/>
      <rgbColor rgb="FFDEEAF1"/>
      <rgbColor rgb="FF660066"/>
      <rgbColor rgb="FFFF8080"/>
      <rgbColor rgb="FF2E5FA3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Gesamtnutzwert-Vergleich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'📈 Ergebnis-Dashboard'!C12</c:f>
              <c:strCache>
                <c:ptCount val="1"/>
                <c:pt idx="0">
                  <c:v>Nutzwert</c:v>
                </c:pt>
              </c:strCache>
            </c:strRef>
          </c:tx>
          <c:spPr>
            <a:solidFill>
              <a:srgbClr val="2e5fa3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Ergebnis-Dashboard'!$B$13:$B$15</c:f>
              <c:strCache>
                <c:ptCount val="3"/>
                <c:pt idx="0">
                  <c:v>SAP S/4HANA</c:v>
                </c:pt>
                <c:pt idx="1">
                  <c:v>Microsoft Dynamics 365</c:v>
                </c:pt>
                <c:pt idx="2">
                  <c:v>Oracle NetSuite</c:v>
                </c:pt>
              </c:strCache>
            </c:strRef>
          </c:cat>
          <c:val>
            <c:numRef>
              <c:f>'📈 Ergebnis-Dashboard'!$C$13:$C$15</c:f>
              <c:numCache>
                <c:formatCode>General</c:formatCode>
                <c:ptCount val="3"/>
                <c:pt idx="0">
                  <c:v>6.95</c:v>
                </c:pt>
                <c:pt idx="1">
                  <c:v>7.9</c:v>
                </c:pt>
                <c:pt idx="2">
                  <c:v>7.25</c:v>
                </c:pt>
              </c:numCache>
            </c:numRef>
          </c:val>
        </c:ser>
        <c:gapWidth val="150"/>
        <c:overlap val="0"/>
        <c:axId val="25647986"/>
        <c:axId val="96041816"/>
      </c:barChart>
      <c:catAx>
        <c:axId val="256479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Alternative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6041816"/>
        <c:crosses val="autoZero"/>
        <c:auto val="1"/>
        <c:lblAlgn val="ctr"/>
        <c:lblOffset val="100"/>
        <c:noMultiLvlLbl val="0"/>
      </c:catAx>
      <c:valAx>
        <c:axId val="960418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Nutzwert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564798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16</xdr:row>
      <xdr:rowOff>0</xdr:rowOff>
    </xdr:from>
    <xdr:to>
      <xdr:col>4</xdr:col>
      <xdr:colOff>789840</xdr:colOff>
      <xdr:row>38</xdr:row>
      <xdr:rowOff>128520</xdr:rowOff>
    </xdr:to>
    <xdr:graphicFrame>
      <xdr:nvGraphicFramePr>
        <xdr:cNvPr id="0" name="Chart 1"/>
        <xdr:cNvGraphicFramePr/>
      </xdr:nvGraphicFramePr>
      <xdr:xfrm>
        <a:off x="222120" y="4362480"/>
        <a:ext cx="647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58"/>
    <col collapsed="false" customWidth="true" hidden="false" outlineLevel="0" max="4" min="4" style="0" width="3"/>
  </cols>
  <sheetData>
    <row r="1" customFormat="false" ht="39.75" hidden="false" customHeight="true" outlineLevel="0" collapsed="false">
      <c r="B1" s="1" t="s">
        <v>0</v>
      </c>
      <c r="C1" s="1"/>
    </row>
    <row r="2" customFormat="false" ht="21.75" hidden="false" customHeight="true" outlineLevel="0" collapsed="false">
      <c r="B2" s="2" t="s">
        <v>1</v>
      </c>
      <c r="C2" s="2"/>
    </row>
    <row r="3" customFormat="false" ht="7.5" hidden="false" customHeight="true" outlineLevel="0" collapsed="false"/>
    <row r="4" customFormat="false" ht="18" hidden="false" customHeight="true" outlineLevel="0" collapsed="false">
      <c r="B4" s="3" t="s">
        <v>2</v>
      </c>
      <c r="C4" s="3"/>
    </row>
    <row r="5" customFormat="false" ht="48" hidden="false" customHeight="true" outlineLevel="0" collapsed="false">
      <c r="B5" s="4" t="s">
        <v>3</v>
      </c>
      <c r="C5" s="4"/>
    </row>
    <row r="6" customFormat="false" ht="3.75" hidden="false" customHeight="true" outlineLevel="0" collapsed="false"/>
    <row r="7" customFormat="false" ht="18" hidden="false" customHeight="true" outlineLevel="0" collapsed="false">
      <c r="B7" s="3" t="s">
        <v>4</v>
      </c>
      <c r="C7" s="3"/>
    </row>
    <row r="8" customFormat="false" ht="48" hidden="false" customHeight="true" outlineLevel="0" collapsed="false">
      <c r="B8" s="4" t="s">
        <v>5</v>
      </c>
      <c r="C8" s="4"/>
    </row>
    <row r="9" customFormat="false" ht="3.75" hidden="false" customHeight="true" outlineLevel="0" collapsed="false"/>
    <row r="10" customFormat="false" ht="18" hidden="false" customHeight="true" outlineLevel="0" collapsed="false">
      <c r="B10" s="3" t="s">
        <v>6</v>
      </c>
      <c r="C10" s="3"/>
    </row>
    <row r="11" customFormat="false" ht="48" hidden="false" customHeight="true" outlineLevel="0" collapsed="false">
      <c r="B11" s="4" t="s">
        <v>7</v>
      </c>
      <c r="C11" s="4"/>
    </row>
    <row r="12" customFormat="false" ht="3.75" hidden="false" customHeight="true" outlineLevel="0" collapsed="false"/>
    <row r="13" customFormat="false" ht="18" hidden="false" customHeight="true" outlineLevel="0" collapsed="false">
      <c r="B13" s="3" t="s">
        <v>8</v>
      </c>
      <c r="C13" s="3"/>
    </row>
    <row r="14" customFormat="false" ht="48" hidden="false" customHeight="true" outlineLevel="0" collapsed="false">
      <c r="B14" s="4" t="s">
        <v>9</v>
      </c>
      <c r="C14" s="4"/>
    </row>
    <row r="15" customFormat="false" ht="3.75" hidden="false" customHeight="true" outlineLevel="0" collapsed="false"/>
    <row r="16" customFormat="false" ht="18" hidden="false" customHeight="true" outlineLevel="0" collapsed="false">
      <c r="B16" s="3" t="s">
        <v>10</v>
      </c>
      <c r="C16" s="3"/>
    </row>
    <row r="17" customFormat="false" ht="48" hidden="false" customHeight="true" outlineLevel="0" collapsed="false">
      <c r="B17" s="4" t="s">
        <v>11</v>
      </c>
      <c r="C17" s="4"/>
    </row>
    <row r="18" customFormat="false" ht="3.75" hidden="false" customHeight="true" outlineLevel="0" collapsed="false"/>
    <row r="19" customFormat="false" ht="13.5" hidden="false" customHeight="true" outlineLevel="0" collapsed="false"/>
    <row r="20" customFormat="false" ht="24" hidden="false" customHeight="true" outlineLevel="0" collapsed="false">
      <c r="B20" s="5" t="s">
        <v>12</v>
      </c>
      <c r="C20" s="5"/>
    </row>
    <row r="21" customFormat="false" ht="27.75" hidden="false" customHeight="true" outlineLevel="0" collapsed="false">
      <c r="B21" s="6" t="s">
        <v>13</v>
      </c>
      <c r="C21" s="6"/>
    </row>
    <row r="22" customFormat="false" ht="19.5" hidden="false" customHeight="true" outlineLevel="0" collapsed="false">
      <c r="B22" s="7" t="s">
        <v>14</v>
      </c>
      <c r="C22" s="8" t="s">
        <v>15</v>
      </c>
    </row>
    <row r="23" customFormat="false" ht="19.5" hidden="false" customHeight="true" outlineLevel="0" collapsed="false">
      <c r="B23" s="7" t="s">
        <v>16</v>
      </c>
      <c r="C23" s="8" t="s">
        <v>17</v>
      </c>
    </row>
    <row r="24" customFormat="false" ht="19.5" hidden="false" customHeight="true" outlineLevel="0" collapsed="false">
      <c r="B24" s="7" t="s">
        <v>18</v>
      </c>
      <c r="C24" s="8" t="s">
        <v>19</v>
      </c>
    </row>
    <row r="26" customFormat="false" ht="24" hidden="false" customHeight="true" outlineLevel="0" collapsed="false">
      <c r="B26" s="5" t="s">
        <v>20</v>
      </c>
      <c r="C26" s="5"/>
    </row>
    <row r="27" customFormat="false" ht="21.75" hidden="false" customHeight="true" outlineLevel="0" collapsed="false">
      <c r="B27" s="9" t="s">
        <v>21</v>
      </c>
      <c r="C27" s="10" t="s">
        <v>22</v>
      </c>
    </row>
    <row r="28" customFormat="false" ht="21.75" hidden="false" customHeight="true" outlineLevel="0" collapsed="false">
      <c r="B28" s="11" t="s">
        <v>21</v>
      </c>
      <c r="C28" s="10" t="s">
        <v>23</v>
      </c>
    </row>
    <row r="29" customFormat="false" ht="21.75" hidden="false" customHeight="true" outlineLevel="0" collapsed="false">
      <c r="B29" s="12" t="s">
        <v>21</v>
      </c>
      <c r="C29" s="10" t="s">
        <v>24</v>
      </c>
    </row>
    <row r="30" customFormat="false" ht="21.75" hidden="false" customHeight="true" outlineLevel="0" collapsed="false">
      <c r="B30" s="13" t="s">
        <v>21</v>
      </c>
      <c r="C30" s="10" t="s">
        <v>25</v>
      </c>
    </row>
  </sheetData>
  <mergeCells count="15">
    <mergeCell ref="B1:C1"/>
    <mergeCell ref="B2:C2"/>
    <mergeCell ref="B4:C4"/>
    <mergeCell ref="B5:C5"/>
    <mergeCell ref="B7:C7"/>
    <mergeCell ref="B8:C8"/>
    <mergeCell ref="B10:C10"/>
    <mergeCell ref="B11:C11"/>
    <mergeCell ref="B13:C13"/>
    <mergeCell ref="B14:C14"/>
    <mergeCell ref="B16:C16"/>
    <mergeCell ref="B17:C17"/>
    <mergeCell ref="B20:C20"/>
    <mergeCell ref="B21:C21"/>
    <mergeCell ref="B26:C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36"/>
    <col collapsed="false" customWidth="true" hidden="false" outlineLevel="0" max="3" min="3" style="0" width="10"/>
    <col collapsed="false" customWidth="true" hidden="false" outlineLevel="0" max="4" min="4" style="0" width="12"/>
    <col collapsed="false" customWidth="true" hidden="false" outlineLevel="0" max="10" min="5" style="0" width="16"/>
    <col collapsed="false" customWidth="true" hidden="false" outlineLevel="0" max="11" min="11" style="0" width="2.5"/>
  </cols>
  <sheetData>
    <row r="1" customFormat="false" ht="43.5" hidden="false" customHeight="true" outlineLevel="0" collapsed="false">
      <c r="B1" s="14" t="s">
        <v>26</v>
      </c>
      <c r="C1" s="14"/>
      <c r="D1" s="14"/>
      <c r="E1" s="14"/>
      <c r="F1" s="14"/>
      <c r="G1" s="14"/>
      <c r="H1" s="14"/>
      <c r="I1" s="14"/>
      <c r="J1" s="14"/>
    </row>
    <row r="2" customFormat="false" ht="21.75" hidden="false" customHeight="true" outlineLevel="0" collapsed="false">
      <c r="B2" s="2" t="s">
        <v>27</v>
      </c>
      <c r="C2" s="2"/>
      <c r="D2" s="2"/>
      <c r="E2" s="2"/>
      <c r="F2" s="2"/>
      <c r="G2" s="2"/>
      <c r="H2" s="2"/>
      <c r="I2" s="2"/>
      <c r="J2" s="2"/>
    </row>
    <row r="3" customFormat="false" ht="7.5" hidden="false" customHeight="true" outlineLevel="0" collapsed="false"/>
    <row r="4" customFormat="false" ht="21.75" hidden="false" customHeight="true" outlineLevel="0" collapsed="false">
      <c r="B4" s="15" t="s">
        <v>28</v>
      </c>
      <c r="C4" s="16" t="s">
        <v>29</v>
      </c>
      <c r="D4" s="16"/>
      <c r="E4" s="16"/>
      <c r="F4" s="16"/>
      <c r="G4" s="15" t="s">
        <v>30</v>
      </c>
      <c r="H4" s="17" t="n">
        <f aca="true">TODAY()</f>
        <v>46097</v>
      </c>
      <c r="I4" s="17"/>
      <c r="J4" s="17"/>
    </row>
    <row r="5" customFormat="false" ht="21.75" hidden="false" customHeight="true" outlineLevel="0" collapsed="false">
      <c r="B5" s="15" t="s">
        <v>31</v>
      </c>
      <c r="C5" s="18" t="s">
        <v>32</v>
      </c>
      <c r="D5" s="18"/>
      <c r="E5" s="18"/>
      <c r="F5" s="18"/>
      <c r="G5" s="15" t="s">
        <v>33</v>
      </c>
      <c r="H5" s="18" t="s">
        <v>34</v>
      </c>
      <c r="I5" s="18"/>
      <c r="J5" s="18"/>
    </row>
    <row r="6" customFormat="false" ht="7.5" hidden="false" customHeight="true" outlineLevel="0" collapsed="false"/>
    <row r="7" customFormat="false" ht="21.75" hidden="false" customHeight="true" outlineLevel="0" collapsed="false">
      <c r="B7" s="19" t="s">
        <v>35</v>
      </c>
      <c r="C7" s="19"/>
      <c r="D7" s="20" t="n">
        <f aca="false">SUM(D12:D21)</f>
        <v>0.95</v>
      </c>
      <c r="E7" s="19" t="str">
        <f aca="false">IF(ABS(D7-1)&lt;0.001,"✅ Summe = 100 % – Gewichtung korrekt","⚠️ ACHTUNG: Summe ≠ 100 % – bitte korrigieren!")</f>
        <v>⚠️ ACHTUNG: Summe ≠ 100 % – bitte korrigieren!</v>
      </c>
      <c r="F7" s="19"/>
      <c r="G7" s="19"/>
      <c r="H7" s="19"/>
      <c r="I7" s="19"/>
      <c r="J7" s="19"/>
    </row>
    <row r="8" customFormat="false" ht="6" hidden="false" customHeight="true" outlineLevel="0" collapsed="false"/>
    <row r="9" customFormat="false" ht="25.5" hidden="false" customHeight="true" outlineLevel="0" collapsed="false">
      <c r="B9" s="21" t="s">
        <v>36</v>
      </c>
      <c r="C9" s="21" t="s">
        <v>37</v>
      </c>
      <c r="D9" s="21" t="s">
        <v>38</v>
      </c>
      <c r="E9" s="22" t="s">
        <v>39</v>
      </c>
      <c r="F9" s="22"/>
      <c r="G9" s="22" t="s">
        <v>40</v>
      </c>
      <c r="H9" s="22"/>
      <c r="I9" s="22" t="s">
        <v>41</v>
      </c>
      <c r="J9" s="22"/>
    </row>
    <row r="10" customFormat="false" ht="24" hidden="false" customHeight="true" outlineLevel="0" collapsed="false">
      <c r="B10" s="23" t="s">
        <v>42</v>
      </c>
      <c r="C10" s="23" t="s">
        <v>43</v>
      </c>
      <c r="D10" s="23" t="s">
        <v>44</v>
      </c>
      <c r="E10" s="24" t="s">
        <v>45</v>
      </c>
      <c r="F10" s="24"/>
      <c r="G10" s="24" t="s">
        <v>46</v>
      </c>
      <c r="H10" s="24"/>
      <c r="I10" s="24" t="s">
        <v>47</v>
      </c>
      <c r="J10" s="24"/>
    </row>
    <row r="11" customFormat="false" ht="19.5" hidden="false" customHeight="true" outlineLevel="0" collapsed="false">
      <c r="B11" s="25" t="s">
        <v>36</v>
      </c>
      <c r="C11" s="23" t="s">
        <v>43</v>
      </c>
      <c r="D11" s="23" t="s">
        <v>38</v>
      </c>
      <c r="E11" s="23" t="s">
        <v>48</v>
      </c>
      <c r="F11" s="23" t="s">
        <v>49</v>
      </c>
      <c r="G11" s="23" t="s">
        <v>48</v>
      </c>
      <c r="H11" s="23" t="s">
        <v>49</v>
      </c>
      <c r="I11" s="23" t="s">
        <v>48</v>
      </c>
      <c r="J11" s="23" t="s">
        <v>49</v>
      </c>
    </row>
    <row r="12" customFormat="false" ht="21.75" hidden="false" customHeight="true" outlineLevel="0" collapsed="false">
      <c r="B12" s="26" t="s">
        <v>50</v>
      </c>
      <c r="C12" s="27"/>
      <c r="D12" s="28" t="n">
        <v>0.2</v>
      </c>
      <c r="E12" s="29" t="n">
        <v>8</v>
      </c>
      <c r="F12" s="30" t="n">
        <f aca="false">E12*D12</f>
        <v>1.6</v>
      </c>
      <c r="G12" s="29" t="n">
        <v>9</v>
      </c>
      <c r="H12" s="30" t="n">
        <f aca="false">G12*D12</f>
        <v>1.8</v>
      </c>
      <c r="I12" s="29" t="n">
        <v>7</v>
      </c>
      <c r="J12" s="30" t="n">
        <f aca="false">I12*D12</f>
        <v>1.4</v>
      </c>
    </row>
    <row r="13" customFormat="false" ht="21.75" hidden="false" customHeight="true" outlineLevel="0" collapsed="false">
      <c r="B13" s="31" t="s">
        <v>51</v>
      </c>
      <c r="C13" s="32"/>
      <c r="D13" s="28" t="n">
        <v>0.2</v>
      </c>
      <c r="E13" s="29" t="n">
        <v>6</v>
      </c>
      <c r="F13" s="33" t="n">
        <f aca="false">E13*D13</f>
        <v>1.2</v>
      </c>
      <c r="G13" s="29" t="n">
        <v>8</v>
      </c>
      <c r="H13" s="33" t="n">
        <f aca="false">G13*D13</f>
        <v>1.6</v>
      </c>
      <c r="I13" s="29" t="n">
        <v>9</v>
      </c>
      <c r="J13" s="33" t="n">
        <f aca="false">I13*D13</f>
        <v>1.8</v>
      </c>
    </row>
    <row r="14" customFormat="false" ht="21.75" hidden="false" customHeight="true" outlineLevel="0" collapsed="false">
      <c r="B14" s="26" t="s">
        <v>52</v>
      </c>
      <c r="C14" s="27"/>
      <c r="D14" s="28" t="n">
        <v>0.1</v>
      </c>
      <c r="E14" s="29" t="n">
        <v>5</v>
      </c>
      <c r="F14" s="30" t="n">
        <f aca="false">E14*D14</f>
        <v>0.5</v>
      </c>
      <c r="G14" s="29" t="n">
        <v>8</v>
      </c>
      <c r="H14" s="30" t="n">
        <f aca="false">G14*D14</f>
        <v>0.8</v>
      </c>
      <c r="I14" s="29" t="n">
        <v>7</v>
      </c>
      <c r="J14" s="30" t="n">
        <f aca="false">I14*D14</f>
        <v>0.7</v>
      </c>
    </row>
    <row r="15" customFormat="false" ht="21.75" hidden="false" customHeight="true" outlineLevel="0" collapsed="false">
      <c r="B15" s="31" t="s">
        <v>53</v>
      </c>
      <c r="C15" s="32"/>
      <c r="D15" s="28" t="n">
        <v>0.1</v>
      </c>
      <c r="E15" s="29" t="n">
        <v>7</v>
      </c>
      <c r="F15" s="33" t="n">
        <f aca="false">E15*D15</f>
        <v>0.7</v>
      </c>
      <c r="G15" s="29" t="n">
        <v>8</v>
      </c>
      <c r="H15" s="33" t="n">
        <f aca="false">G15*D15</f>
        <v>0.8</v>
      </c>
      <c r="I15" s="29" t="n">
        <v>8</v>
      </c>
      <c r="J15" s="33" t="n">
        <f aca="false">I15*D15</f>
        <v>0.8</v>
      </c>
    </row>
    <row r="16" customFormat="false" ht="21.75" hidden="false" customHeight="true" outlineLevel="0" collapsed="false">
      <c r="B16" s="26" t="s">
        <v>54</v>
      </c>
      <c r="C16" s="27"/>
      <c r="D16" s="28" t="n">
        <v>0.15</v>
      </c>
      <c r="E16" s="29" t="n">
        <v>9</v>
      </c>
      <c r="F16" s="30" t="n">
        <f aca="false">E16*D16</f>
        <v>1.35</v>
      </c>
      <c r="G16" s="29" t="n">
        <v>8</v>
      </c>
      <c r="H16" s="30" t="n">
        <f aca="false">G16*D16</f>
        <v>1.2</v>
      </c>
      <c r="I16" s="29" t="n">
        <v>7</v>
      </c>
      <c r="J16" s="30" t="n">
        <f aca="false">I16*D16</f>
        <v>1.05</v>
      </c>
    </row>
    <row r="17" customFormat="false" ht="21.75" hidden="false" customHeight="true" outlineLevel="0" collapsed="false">
      <c r="B17" s="31" t="s">
        <v>55</v>
      </c>
      <c r="C17" s="32"/>
      <c r="D17" s="28" t="n">
        <v>0.1</v>
      </c>
      <c r="E17" s="29" t="n">
        <v>8</v>
      </c>
      <c r="F17" s="33" t="n">
        <f aca="false">E17*D17</f>
        <v>0.8</v>
      </c>
      <c r="G17" s="29" t="n">
        <v>9</v>
      </c>
      <c r="H17" s="33" t="n">
        <f aca="false">G17*D17</f>
        <v>0.9</v>
      </c>
      <c r="I17" s="29" t="n">
        <v>9</v>
      </c>
      <c r="J17" s="33" t="n">
        <f aca="false">I17*D17</f>
        <v>0.9</v>
      </c>
    </row>
    <row r="18" customFormat="false" ht="21.75" hidden="false" customHeight="true" outlineLevel="0" collapsed="false">
      <c r="B18" s="26" t="s">
        <v>56</v>
      </c>
      <c r="C18" s="27"/>
      <c r="D18" s="28" t="n">
        <v>0.05</v>
      </c>
      <c r="E18" s="29" t="n">
        <v>7</v>
      </c>
      <c r="F18" s="30" t="n">
        <f aca="false">E18*D18</f>
        <v>0.35</v>
      </c>
      <c r="G18" s="29" t="n">
        <v>8</v>
      </c>
      <c r="H18" s="30" t="n">
        <f aca="false">G18*D18</f>
        <v>0.4</v>
      </c>
      <c r="I18" s="29" t="n">
        <v>6</v>
      </c>
      <c r="J18" s="30" t="n">
        <f aca="false">I18*D18</f>
        <v>0.3</v>
      </c>
    </row>
    <row r="19" customFormat="false" ht="21.75" hidden="false" customHeight="true" outlineLevel="0" collapsed="false">
      <c r="B19" s="31" t="s">
        <v>57</v>
      </c>
      <c r="C19" s="32"/>
      <c r="D19" s="28" t="n">
        <v>0.05</v>
      </c>
      <c r="E19" s="29" t="n">
        <v>9</v>
      </c>
      <c r="F19" s="33" t="n">
        <f aca="false">E19*D19</f>
        <v>0.45</v>
      </c>
      <c r="G19" s="29" t="n">
        <v>8</v>
      </c>
      <c r="H19" s="33" t="n">
        <f aca="false">G19*D19</f>
        <v>0.4</v>
      </c>
      <c r="I19" s="29" t="n">
        <v>6</v>
      </c>
      <c r="J19" s="33" t="n">
        <f aca="false">I19*D19</f>
        <v>0.3</v>
      </c>
    </row>
    <row r="20" customFormat="false" ht="21.75" hidden="false" customHeight="true" outlineLevel="0" collapsed="false">
      <c r="B20" s="34" t="s">
        <v>58</v>
      </c>
      <c r="C20" s="35" t="s">
        <v>59</v>
      </c>
      <c r="D20" s="36" t="s">
        <v>37</v>
      </c>
      <c r="E20" s="37" t="n">
        <v>10</v>
      </c>
      <c r="F20" s="38" t="s">
        <v>60</v>
      </c>
      <c r="G20" s="37" t="n">
        <v>10</v>
      </c>
      <c r="H20" s="38" t="s">
        <v>60</v>
      </c>
      <c r="I20" s="37" t="n">
        <v>9</v>
      </c>
      <c r="J20" s="38" t="s">
        <v>60</v>
      </c>
    </row>
    <row r="21" customFormat="false" ht="21.75" hidden="false" customHeight="true" outlineLevel="0" collapsed="false">
      <c r="B21" s="34" t="s">
        <v>61</v>
      </c>
      <c r="C21" s="35" t="s">
        <v>59</v>
      </c>
      <c r="D21" s="36" t="s">
        <v>37</v>
      </c>
      <c r="E21" s="37" t="n">
        <v>10</v>
      </c>
      <c r="F21" s="38" t="s">
        <v>60</v>
      </c>
      <c r="G21" s="37" t="n">
        <v>9</v>
      </c>
      <c r="H21" s="38" t="s">
        <v>60</v>
      </c>
      <c r="I21" s="37" t="n">
        <v>8</v>
      </c>
      <c r="J21" s="38" t="s">
        <v>60</v>
      </c>
    </row>
    <row r="22" customFormat="false" ht="6" hidden="false" customHeight="true" outlineLevel="0" collapsed="false"/>
    <row r="23" customFormat="false" ht="21.75" hidden="false" customHeight="true" outlineLevel="0" collapsed="false">
      <c r="B23" s="39" t="s">
        <v>62</v>
      </c>
      <c r="C23" s="40"/>
      <c r="D23" s="41" t="n">
        <f aca="false">SUM(D12:D21)</f>
        <v>0.95</v>
      </c>
      <c r="E23" s="40"/>
      <c r="F23" s="40"/>
      <c r="G23" s="40"/>
      <c r="H23" s="40"/>
      <c r="I23" s="40"/>
      <c r="J23" s="40"/>
    </row>
    <row r="24" customFormat="false" ht="7.5" hidden="false" customHeight="true" outlineLevel="0" collapsed="false"/>
    <row r="25" customFormat="false" ht="27.75" hidden="false" customHeight="true" outlineLevel="0" collapsed="false">
      <c r="B25" s="42" t="s">
        <v>63</v>
      </c>
      <c r="C25" s="42"/>
      <c r="D25" s="42"/>
      <c r="E25" s="43" t="n">
        <f aca="false">SUM(F12:F21)</f>
        <v>6.95</v>
      </c>
      <c r="F25" s="43"/>
      <c r="G25" s="43" t="n">
        <f aca="false">SUM(H12:H21)</f>
        <v>7.9</v>
      </c>
      <c r="H25" s="43"/>
      <c r="I25" s="43" t="n">
        <f aca="false">SUM(J12:J21)</f>
        <v>7.25</v>
      </c>
      <c r="J25" s="43"/>
    </row>
    <row r="26" customFormat="false" ht="27.75" hidden="false" customHeight="true" outlineLevel="0" collapsed="false">
      <c r="B26" s="42"/>
      <c r="C26" s="42"/>
      <c r="D26" s="42"/>
      <c r="E26" s="43"/>
      <c r="F26" s="43"/>
      <c r="G26" s="43"/>
      <c r="H26" s="43"/>
      <c r="I26" s="43"/>
      <c r="J26" s="43"/>
    </row>
    <row r="27" customFormat="false" ht="7.5" hidden="false" customHeight="true" outlineLevel="0" collapsed="false"/>
    <row r="28" customFormat="false" ht="27.75" hidden="false" customHeight="true" outlineLevel="0" collapsed="false">
      <c r="B28" s="44" t="s">
        <v>64</v>
      </c>
      <c r="C28" s="44"/>
      <c r="D28" s="44"/>
      <c r="E28" s="45" t="str">
        <f aca="false">IF(AND(MAX(E25,G25,I25)=E25),"🏆 "&amp; E10 &amp;" (Nutzwert: "&amp;TEXT(E25,"0.00")&amp;")",IF(AND(MAX(E25,G25,I25)=G25),"🏆 "&amp; G10 &amp;" (Nutzwert: "&amp;TEXT(G25,"0.00")&amp;")","🏆 "&amp; I10 &amp;" (Nutzwert: "&amp;TEXT(I25,"0.00")&amp;")"))</f>
        <v>🏆 Microsoft Dynamics 365 (Nutzwert: 7.90)</v>
      </c>
      <c r="F28" s="45"/>
      <c r="G28" s="45"/>
      <c r="H28" s="45"/>
      <c r="I28" s="45"/>
      <c r="J28" s="45"/>
    </row>
    <row r="29" customFormat="false" ht="7.5" hidden="false" customHeight="true" outlineLevel="0" collapsed="false"/>
    <row r="30" customFormat="false" ht="21.75" hidden="false" customHeight="true" outlineLevel="0" collapsed="false">
      <c r="B30" s="46" t="s">
        <v>65</v>
      </c>
      <c r="C30" s="46"/>
      <c r="D30" s="46"/>
      <c r="E30" s="46" t="str">
        <f aca="false">IF(E25=MAX(E25,G25,I25),"1. Platz",IF(E25=MIN(E25,G25,I25),"3. Platz","2. Platz"))</f>
        <v>3. Platz</v>
      </c>
      <c r="F30" s="46"/>
      <c r="G30" s="46" t="str">
        <f aca="false">IF(G25=MAX(E25,G25,I25),"1. Platz",IF(G25=MIN(E25,G25,I25),"3. Platz","2. Platz"))</f>
        <v>1. Platz</v>
      </c>
      <c r="H30" s="46"/>
      <c r="I30" s="46" t="str">
        <f aca="false">IF(I25=MAX(E25,G25,I25),"1. Platz",IF(I25=MIN(E25,G25,I25),"3. Platz","2. Platz"))</f>
        <v>2. Platz</v>
      </c>
      <c r="J30" s="46"/>
    </row>
    <row r="31" customFormat="false" ht="9.75" hidden="false" customHeight="true" outlineLevel="0" collapsed="false"/>
    <row r="32" customFormat="false" ht="21.75" hidden="false" customHeight="true" outlineLevel="0" collapsed="false">
      <c r="B32" s="47" t="s">
        <v>66</v>
      </c>
      <c r="C32" s="47"/>
      <c r="D32" s="47"/>
      <c r="E32" s="47" t="str">
        <f aca="false">IF(AND(E20&gt;=8,E21&gt;=8),"✅ K.O. bestanden","❌ K.O. nicht erfüllt!")</f>
        <v>✅ K.O. bestanden</v>
      </c>
      <c r="F32" s="47"/>
      <c r="G32" s="47" t="str">
        <f aca="false">IF(AND(G20&gt;=8,G21&gt;=8),"✅ K.O. bestanden","❌ K.O. nicht erfüllt!")</f>
        <v>✅ K.O. bestanden</v>
      </c>
      <c r="H32" s="47"/>
      <c r="I32" s="47" t="str">
        <f aca="false">IF(AND(I20&gt;=8,I21&gt;=8),"✅ K.O. bestanden","❌ K.O. nicht erfüllt!")</f>
        <v>✅ K.O. bestanden</v>
      </c>
      <c r="J32" s="47"/>
    </row>
  </sheetData>
  <mergeCells count="28">
    <mergeCell ref="B1:J1"/>
    <mergeCell ref="B2:J2"/>
    <mergeCell ref="C4:F4"/>
    <mergeCell ref="H4:J4"/>
    <mergeCell ref="C5:F5"/>
    <mergeCell ref="H5:J5"/>
    <mergeCell ref="B7:C7"/>
    <mergeCell ref="E7:J7"/>
    <mergeCell ref="E9:F9"/>
    <mergeCell ref="G9:H9"/>
    <mergeCell ref="I9:J9"/>
    <mergeCell ref="E10:F10"/>
    <mergeCell ref="G10:H10"/>
    <mergeCell ref="I10:J10"/>
    <mergeCell ref="B25:D26"/>
    <mergeCell ref="E25:F26"/>
    <mergeCell ref="G25:H26"/>
    <mergeCell ref="I25:J26"/>
    <mergeCell ref="B28:D28"/>
    <mergeCell ref="E28:J28"/>
    <mergeCell ref="B30:D30"/>
    <mergeCell ref="E30:F30"/>
    <mergeCell ref="G30:H30"/>
    <mergeCell ref="I30:J30"/>
    <mergeCell ref="B32:D32"/>
    <mergeCell ref="E32:F32"/>
    <mergeCell ref="G32:H32"/>
    <mergeCell ref="I32:J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36"/>
    <col collapsed="false" customWidth="true" hidden="false" outlineLevel="0" max="6" min="3" style="0" width="14"/>
    <col collapsed="false" customWidth="true" hidden="false" outlineLevel="0" max="7" min="7" style="0" width="2.5"/>
  </cols>
  <sheetData>
    <row r="1" customFormat="false" ht="39.75" hidden="false" customHeight="true" outlineLevel="0" collapsed="false">
      <c r="B1" s="1" t="s">
        <v>67</v>
      </c>
      <c r="C1" s="1"/>
      <c r="D1" s="1"/>
      <c r="E1" s="1"/>
      <c r="F1" s="1"/>
    </row>
    <row r="2" customFormat="false" ht="21.75" hidden="false" customHeight="true" outlineLevel="0" collapsed="false">
      <c r="B2" s="2" t="s">
        <v>68</v>
      </c>
      <c r="C2" s="2"/>
      <c r="D2" s="2"/>
      <c r="E2" s="2"/>
      <c r="F2" s="2"/>
    </row>
    <row r="3" customFormat="false" ht="9.75" hidden="false" customHeight="true" outlineLevel="0" collapsed="false"/>
    <row r="4" customFormat="false" ht="24" hidden="false" customHeight="true" outlineLevel="0" collapsed="false">
      <c r="B4" s="48" t="s">
        <v>36</v>
      </c>
      <c r="C4" s="48" t="s">
        <v>69</v>
      </c>
      <c r="D4" s="48" t="s">
        <v>70</v>
      </c>
      <c r="E4" s="48" t="s">
        <v>71</v>
      </c>
    </row>
    <row r="5" customFormat="false" ht="21.75" hidden="false" customHeight="true" outlineLevel="0" collapsed="false">
      <c r="B5" s="26" t="s">
        <v>50</v>
      </c>
      <c r="C5" s="28" t="n">
        <v>0.2</v>
      </c>
      <c r="D5" s="28" t="n">
        <v>0.15</v>
      </c>
      <c r="E5" s="28" t="n">
        <v>0.2</v>
      </c>
    </row>
    <row r="6" customFormat="false" ht="21.75" hidden="false" customHeight="true" outlineLevel="0" collapsed="false">
      <c r="B6" s="31" t="s">
        <v>51</v>
      </c>
      <c r="C6" s="28" t="n">
        <v>0.2</v>
      </c>
      <c r="D6" s="28" t="n">
        <v>0.3</v>
      </c>
      <c r="E6" s="28" t="n">
        <v>0.1</v>
      </c>
    </row>
    <row r="7" customFormat="false" ht="21.75" hidden="false" customHeight="true" outlineLevel="0" collapsed="false">
      <c r="B7" s="26" t="s">
        <v>52</v>
      </c>
      <c r="C7" s="28" t="n">
        <v>0.1</v>
      </c>
      <c r="D7" s="28" t="n">
        <v>0.15</v>
      </c>
      <c r="E7" s="28" t="n">
        <v>0.05</v>
      </c>
    </row>
    <row r="8" customFormat="false" ht="21.75" hidden="false" customHeight="true" outlineLevel="0" collapsed="false">
      <c r="B8" s="31" t="s">
        <v>53</v>
      </c>
      <c r="C8" s="28" t="n">
        <v>0.1</v>
      </c>
      <c r="D8" s="28" t="n">
        <v>0.05</v>
      </c>
      <c r="E8" s="28" t="n">
        <v>0.15</v>
      </c>
    </row>
    <row r="9" customFormat="false" ht="21.75" hidden="false" customHeight="true" outlineLevel="0" collapsed="false">
      <c r="B9" s="26" t="s">
        <v>54</v>
      </c>
      <c r="C9" s="28" t="n">
        <v>0.15</v>
      </c>
      <c r="D9" s="28" t="n">
        <v>0.1</v>
      </c>
      <c r="E9" s="28" t="n">
        <v>0.2</v>
      </c>
    </row>
    <row r="10" customFormat="false" ht="21.75" hidden="false" customHeight="true" outlineLevel="0" collapsed="false">
      <c r="B10" s="31" t="s">
        <v>55</v>
      </c>
      <c r="C10" s="28" t="n">
        <v>0.1</v>
      </c>
      <c r="D10" s="28" t="n">
        <v>0.1</v>
      </c>
      <c r="E10" s="28" t="n">
        <v>0.2</v>
      </c>
    </row>
    <row r="11" customFormat="false" ht="21.75" hidden="false" customHeight="true" outlineLevel="0" collapsed="false">
      <c r="B11" s="26" t="s">
        <v>56</v>
      </c>
      <c r="C11" s="28" t="n">
        <v>0.05</v>
      </c>
      <c r="D11" s="28" t="n">
        <v>0.05</v>
      </c>
      <c r="E11" s="28" t="n">
        <v>0.05</v>
      </c>
    </row>
    <row r="12" customFormat="false" ht="21.75" hidden="false" customHeight="true" outlineLevel="0" collapsed="false">
      <c r="B12" s="31" t="s">
        <v>57</v>
      </c>
      <c r="C12" s="28" t="n">
        <v>0.1</v>
      </c>
      <c r="D12" s="28" t="n">
        <v>0.1</v>
      </c>
      <c r="E12" s="28" t="n">
        <v>0.05</v>
      </c>
    </row>
    <row r="13" customFormat="false" ht="21.75" hidden="false" customHeight="true" outlineLevel="0" collapsed="false">
      <c r="B13" s="25" t="s">
        <v>62</v>
      </c>
      <c r="C13" s="41" t="n">
        <f aca="false">SUM(C5:C12)</f>
        <v>1</v>
      </c>
      <c r="D13" s="41" t="n">
        <f aca="false">SUM(D5:D12)</f>
        <v>1</v>
      </c>
      <c r="E13" s="41" t="n">
        <f aca="false">SUM(E5:E12)</f>
        <v>1</v>
      </c>
    </row>
    <row r="14" customFormat="false" ht="9.75" hidden="false" customHeight="true" outlineLevel="0" collapsed="false"/>
    <row r="15" customFormat="false" ht="24" hidden="false" customHeight="true" outlineLevel="0" collapsed="false">
      <c r="B15" s="49" t="s">
        <v>72</v>
      </c>
      <c r="C15" s="49" t="s">
        <v>69</v>
      </c>
      <c r="D15" s="49" t="s">
        <v>70</v>
      </c>
      <c r="E15" s="49" t="s">
        <v>71</v>
      </c>
    </row>
    <row r="16" customFormat="false" ht="21.75" hidden="false" customHeight="true" outlineLevel="0" collapsed="false">
      <c r="B16" s="50" t="str">
        <f aca="false">'🔢 Nutzwertanalyse'!E10</f>
        <v>SAP S/4HANA</v>
      </c>
      <c r="C16" s="51" t="n">
        <f aca="false">C5*'🔢 Nutzwertanalyse'!E12 + C6*'🔢 Nutzwertanalyse'!E13 + C7*'🔢 Nutzwertanalyse'!E14 + C8*'🔢 Nutzwertanalyse'!E15 + C9*'🔢 Nutzwertanalyse'!E16 + C10*'🔢 Nutzwertanalyse'!E17 + C11*'🔢 Nutzwertanalyse'!E18 + C12*'🔢 Nutzwertanalyse'!E19</f>
        <v>7.4</v>
      </c>
      <c r="D16" s="51" t="n">
        <f aca="false">D5*'🔢 Nutzwertanalyse'!E12 + D6*'🔢 Nutzwertanalyse'!E13 + D7*'🔢 Nutzwertanalyse'!E14 + D8*'🔢 Nutzwertanalyse'!E15 + D9*'🔢 Nutzwertanalyse'!E16 + D10*'🔢 Nutzwertanalyse'!E17 + D11*'🔢 Nutzwertanalyse'!E18 + D12*'🔢 Nutzwertanalyse'!E19</f>
        <v>7.05</v>
      </c>
      <c r="E16" s="51" t="n">
        <f aca="false">E5*'🔢 Nutzwertanalyse'!E12 + E6*'🔢 Nutzwertanalyse'!E13 + E7*'🔢 Nutzwertanalyse'!E14 + E8*'🔢 Nutzwertanalyse'!E15 + E9*'🔢 Nutzwertanalyse'!E16 + E10*'🔢 Nutzwertanalyse'!E17 + E11*'🔢 Nutzwertanalyse'!E18 + E12*'🔢 Nutzwertanalyse'!E19</f>
        <v>7.7</v>
      </c>
    </row>
    <row r="17" customFormat="false" ht="21.75" hidden="false" customHeight="true" outlineLevel="0" collapsed="false">
      <c r="B17" s="52" t="str">
        <f aca="false">'🔢 Nutzwertanalyse'!G10</f>
        <v>Microsoft Dynamics 365</v>
      </c>
      <c r="C17" s="51" t="n">
        <f aca="false">C5*'🔢 Nutzwertanalyse'!G12 + C6*'🔢 Nutzwertanalyse'!G13 + C7*'🔢 Nutzwertanalyse'!G14 + C8*'🔢 Nutzwertanalyse'!G15 + C9*'🔢 Nutzwertanalyse'!G16 + C10*'🔢 Nutzwertanalyse'!G17 + C11*'🔢 Nutzwertanalyse'!G18 + C12*'🔢 Nutzwertanalyse'!G19</f>
        <v>8.3</v>
      </c>
      <c r="D17" s="51" t="n">
        <f aca="false">D5*'🔢 Nutzwertanalyse'!G12 + D6*'🔢 Nutzwertanalyse'!G13 + D7*'🔢 Nutzwertanalyse'!G14 + D8*'🔢 Nutzwertanalyse'!G15 + D9*'🔢 Nutzwertanalyse'!G16 + D10*'🔢 Nutzwertanalyse'!G17 + D11*'🔢 Nutzwertanalyse'!G18 + D12*'🔢 Nutzwertanalyse'!G19</f>
        <v>8.25</v>
      </c>
      <c r="E17" s="51" t="n">
        <f aca="false">E5*'🔢 Nutzwertanalyse'!G12 + E6*'🔢 Nutzwertanalyse'!G13 + E7*'🔢 Nutzwertanalyse'!G14 + E8*'🔢 Nutzwertanalyse'!G15 + E9*'🔢 Nutzwertanalyse'!G16 + E10*'🔢 Nutzwertanalyse'!G17 + E11*'🔢 Nutzwertanalyse'!G18 + E12*'🔢 Nutzwertanalyse'!G19</f>
        <v>8.4</v>
      </c>
    </row>
    <row r="18" customFormat="false" ht="21.75" hidden="false" customHeight="true" outlineLevel="0" collapsed="false">
      <c r="B18" s="50" t="str">
        <f aca="false">'🔢 Nutzwertanalyse'!I10</f>
        <v>Oracle NetSuite</v>
      </c>
      <c r="C18" s="51" t="n">
        <f aca="false">C5*'🔢 Nutzwertanalyse'!I12 + C6*'🔢 Nutzwertanalyse'!I13 + C7*'🔢 Nutzwertanalyse'!I14 + C8*'🔢 Nutzwertanalyse'!I15 + C9*'🔢 Nutzwertanalyse'!I16 + C10*'🔢 Nutzwertanalyse'!I17 + C11*'🔢 Nutzwertanalyse'!I18 + C12*'🔢 Nutzwertanalyse'!I19</f>
        <v>7.55</v>
      </c>
      <c r="D18" s="51" t="n">
        <f aca="false">D5*'🔢 Nutzwertanalyse'!I12 + D6*'🔢 Nutzwertanalyse'!I13 + D7*'🔢 Nutzwertanalyse'!I14 + D8*'🔢 Nutzwertanalyse'!I15 + D9*'🔢 Nutzwertanalyse'!I16 + D10*'🔢 Nutzwertanalyse'!I17 + D11*'🔢 Nutzwertanalyse'!I18 + D12*'🔢 Nutzwertanalyse'!I19</f>
        <v>7.7</v>
      </c>
      <c r="E18" s="51" t="n">
        <f aca="false">E5*'🔢 Nutzwertanalyse'!I12 + E6*'🔢 Nutzwertanalyse'!I13 + E7*'🔢 Nutzwertanalyse'!I14 + E8*'🔢 Nutzwertanalyse'!I15 + E9*'🔢 Nutzwertanalyse'!I16 + E10*'🔢 Nutzwertanalyse'!I17 + E11*'🔢 Nutzwertanalyse'!I18 + E12*'🔢 Nutzwertanalyse'!I19</f>
        <v>7.65</v>
      </c>
    </row>
    <row r="19" customFormat="false" ht="24" hidden="false" customHeight="true" outlineLevel="0" collapsed="false">
      <c r="B19" s="53" t="s">
        <v>73</v>
      </c>
      <c r="C19" s="11" t="str">
        <f aca="false">IF(MAX(C16,C17,C18)=C16,"🏆 "&amp; B16,IF(MAX(C16,C17,C18)=C17,"🏆 "&amp; B17,"🏆 "&amp; B18))</f>
        <v>🏆 Microsoft Dynamics 365</v>
      </c>
      <c r="D19" s="11" t="str">
        <f aca="false">IF(MAX(D16,D17,D18)=D16,"🏆 "&amp; B16,IF(MAX(D16,D17,D18)=D17,"🏆 "&amp; B17,"🏆 "&amp; B18))</f>
        <v>🏆 Microsoft Dynamics 365</v>
      </c>
      <c r="E19" s="11" t="str">
        <f aca="false">IF(MAX(E16,E17,E18)=E16,"🏆 "&amp; B16,IF(MAX(E16,E17,E18)=E17,"🏆 "&amp; B17,"🏆 "&amp; B18))</f>
        <v>🏆 Microsoft Dynamics 365</v>
      </c>
    </row>
    <row r="20" customFormat="false" ht="7.5" hidden="false" customHeight="true" outlineLevel="0" collapsed="false"/>
    <row r="21" customFormat="false" ht="19.5" hidden="false" customHeight="true" outlineLevel="0" collapsed="false">
      <c r="B21" s="54" t="s">
        <v>74</v>
      </c>
      <c r="C21" s="54"/>
      <c r="D21" s="54"/>
      <c r="E21" s="54"/>
      <c r="F21" s="54"/>
    </row>
  </sheetData>
  <mergeCells count="3">
    <mergeCell ref="B1:F1"/>
    <mergeCell ref="B2:F2"/>
    <mergeCell ref="B21:F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24"/>
    <col collapsed="false" customWidth="true" hidden="false" outlineLevel="0" max="5" min="3" style="0" width="20"/>
    <col collapsed="false" customWidth="true" hidden="false" outlineLevel="0" max="6" min="6" style="0" width="2.5"/>
  </cols>
  <sheetData>
    <row r="1" customFormat="false" ht="39.75" hidden="false" customHeight="true" outlineLevel="0" collapsed="false">
      <c r="B1" s="1" t="s">
        <v>75</v>
      </c>
      <c r="C1" s="1"/>
      <c r="D1" s="1"/>
      <c r="E1" s="1"/>
    </row>
    <row r="2" customFormat="false" ht="21.75" hidden="false" customHeight="true" outlineLevel="0" collapsed="false">
      <c r="B2" s="2" t="s">
        <v>76</v>
      </c>
      <c r="C2" s="2"/>
      <c r="D2" s="2"/>
      <c r="E2" s="2"/>
    </row>
    <row r="3" customFormat="false" ht="12" hidden="false" customHeight="true" outlineLevel="0" collapsed="false"/>
    <row r="4" customFormat="false" ht="24" hidden="false" customHeight="true" outlineLevel="0" collapsed="false">
      <c r="B4" s="48" t="s">
        <v>77</v>
      </c>
      <c r="C4" s="48" t="s">
        <v>78</v>
      </c>
      <c r="D4" s="48" t="s">
        <v>79</v>
      </c>
      <c r="E4" s="48" t="s">
        <v>80</v>
      </c>
      <c r="F4" s="48" t="s">
        <v>65</v>
      </c>
    </row>
    <row r="5" customFormat="false" ht="25.5" hidden="false" customHeight="true" outlineLevel="0" collapsed="false">
      <c r="B5" s="55" t="str">
        <f aca="false">'🔢 Nutzwertanalyse'!E10</f>
        <v>SAP S/4HANA</v>
      </c>
      <c r="C5" s="56" t="n">
        <f aca="false">'🔢 Nutzwertanalyse'!E25</f>
        <v>6.95</v>
      </c>
      <c r="D5" s="57" t="n">
        <v>10</v>
      </c>
      <c r="E5" s="58" t="n">
        <f aca="false">C5/D5</f>
        <v>0.695</v>
      </c>
      <c r="F5" s="59" t="str">
        <f aca="false">IF('🔢 Nutzwertanalyse'!E25=MAX('🔢 Nutzwertanalyse'!E25,'🔢 Nutzwertanalyse'!G25,'🔢 Nutzwertanalyse'!I25),"1",IF('🔢 Nutzwertanalyse'!E25=MIN('🔢 Nutzwertanalyse'!E25,'🔢 Nutzwertanalyse'!G25,'🔢 Nutzwertanalyse'!I25),"3","2"))</f>
        <v>3</v>
      </c>
    </row>
    <row r="6" customFormat="false" ht="25.5" hidden="false" customHeight="true" outlineLevel="0" collapsed="false">
      <c r="B6" s="60" t="str">
        <f aca="false">'🔢 Nutzwertanalyse'!G10</f>
        <v>Microsoft Dynamics 365</v>
      </c>
      <c r="C6" s="56" t="n">
        <f aca="false">'🔢 Nutzwertanalyse'!G25</f>
        <v>7.9</v>
      </c>
      <c r="D6" s="61" t="n">
        <v>10</v>
      </c>
      <c r="E6" s="62" t="n">
        <f aca="false">C6/D6</f>
        <v>0.79</v>
      </c>
      <c r="F6" s="63" t="str">
        <f aca="false">IF('🔢 Nutzwertanalyse'!G25=MAX('🔢 Nutzwertanalyse'!E25,'🔢 Nutzwertanalyse'!G25,'🔢 Nutzwertanalyse'!I25),"1",IF('🔢 Nutzwertanalyse'!G25=MIN('🔢 Nutzwertanalyse'!E25,'🔢 Nutzwertanalyse'!G25,'🔢 Nutzwertanalyse'!I25),"3","2"))</f>
        <v>1</v>
      </c>
    </row>
    <row r="7" customFormat="false" ht="25.5" hidden="false" customHeight="true" outlineLevel="0" collapsed="false">
      <c r="B7" s="55" t="str">
        <f aca="false">'🔢 Nutzwertanalyse'!I10</f>
        <v>Oracle NetSuite</v>
      </c>
      <c r="C7" s="56" t="n">
        <f aca="false">'🔢 Nutzwertanalyse'!I25</f>
        <v>7.25</v>
      </c>
      <c r="D7" s="57" t="n">
        <v>10</v>
      </c>
      <c r="E7" s="58" t="n">
        <f aca="false">C7/D7</f>
        <v>0.725</v>
      </c>
      <c r="F7" s="59" t="str">
        <f aca="false">IF('🔢 Nutzwertanalyse'!I25=MAX('🔢 Nutzwertanalyse'!E25,'🔢 Nutzwertanalyse'!G25,'🔢 Nutzwertanalyse'!I25),"1",IF('🔢 Nutzwertanalyse'!I25=MIN('🔢 Nutzwertanalyse'!E25,'🔢 Nutzwertanalyse'!G25,'🔢 Nutzwertanalyse'!I25),"3","2"))</f>
        <v>2</v>
      </c>
    </row>
    <row r="8" customFormat="false" ht="13.5" hidden="false" customHeight="true" outlineLevel="0" collapsed="false"/>
    <row r="9" customFormat="false" ht="36" hidden="false" customHeight="true" outlineLevel="0" collapsed="false">
      <c r="B9" s="64" t="str">
        <f aca="false">IF(MAX('🔢 Nutzwertanalyse'!E25,'🔢 Nutzwertanalyse'!G25,'🔢 Nutzwertanalyse'!I25)='🔢 Nutzwertanalyse'!E25,"✅ Empfehlung: "&amp; '🔢 Nutzwertanalyse'!E10,IF(MAX('🔢 Nutzwertanalyse'!E25,'🔢 Nutzwertanalyse'!G25,'🔢 Nutzwertanalyse'!I25)='🔢 Nutzwertanalyse'!G25,"✅ Empfehlung: "&amp; '🔢 Nutzwertanalyse'!G10,"✅ Empfehlung: "&amp; '🔢 Nutzwertanalyse'!I10))</f>
        <v>✅ Empfehlung: Microsoft Dynamics 365</v>
      </c>
      <c r="C9" s="64"/>
      <c r="D9" s="64"/>
      <c r="E9" s="64"/>
    </row>
    <row r="10" customFormat="false" ht="13.5" hidden="false" customHeight="true" outlineLevel="0" collapsed="false"/>
    <row r="11" customFormat="false" ht="18" hidden="false" customHeight="true" outlineLevel="0" collapsed="false">
      <c r="B11" s="65" t="s">
        <v>81</v>
      </c>
      <c r="C11" s="65"/>
      <c r="D11" s="65"/>
      <c r="E11" s="65"/>
    </row>
    <row r="12" customFormat="false" ht="15" hidden="false" customHeight="false" outlineLevel="0" collapsed="false">
      <c r="B12" s="23" t="s">
        <v>77</v>
      </c>
      <c r="C12" s="23" t="s">
        <v>49</v>
      </c>
    </row>
    <row r="13" customFormat="false" ht="19.5" hidden="false" customHeight="true" outlineLevel="0" collapsed="false">
      <c r="B13" s="10" t="str">
        <f aca="false">'🔢 Nutzwertanalyse'!E10</f>
        <v>SAP S/4HANA</v>
      </c>
      <c r="C13" s="66" t="n">
        <f aca="false">'🔢 Nutzwertanalyse'!E25</f>
        <v>6.95</v>
      </c>
    </row>
    <row r="14" customFormat="false" ht="19.5" hidden="false" customHeight="true" outlineLevel="0" collapsed="false">
      <c r="B14" s="10" t="str">
        <f aca="false">'🔢 Nutzwertanalyse'!G10</f>
        <v>Microsoft Dynamics 365</v>
      </c>
      <c r="C14" s="66" t="n">
        <f aca="false">'🔢 Nutzwertanalyse'!G25</f>
        <v>7.9</v>
      </c>
    </row>
    <row r="15" customFormat="false" ht="19.5" hidden="false" customHeight="true" outlineLevel="0" collapsed="false">
      <c r="B15" s="10" t="str">
        <f aca="false">'🔢 Nutzwertanalyse'!I10</f>
        <v>Oracle NetSuite</v>
      </c>
      <c r="C15" s="66" t="n">
        <f aca="false">'🔢 Nutzwertanalyse'!I25</f>
        <v>7.25</v>
      </c>
    </row>
  </sheetData>
  <mergeCells count="4">
    <mergeCell ref="B1:E1"/>
    <mergeCell ref="B2:E2"/>
    <mergeCell ref="B9:E9"/>
    <mergeCell ref="B11:E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40"/>
    <col collapsed="false" customWidth="true" hidden="false" outlineLevel="0" max="3" min="3" style="0" width="50"/>
    <col collapsed="false" customWidth="true" hidden="false" outlineLevel="0" max="4" min="4" style="0" width="2.5"/>
  </cols>
  <sheetData>
    <row r="1" customFormat="false" ht="37.5" hidden="false" customHeight="true" outlineLevel="0" collapsed="false">
      <c r="B1" s="67" t="s">
        <v>82</v>
      </c>
      <c r="C1" s="67"/>
    </row>
    <row r="2" customFormat="false" ht="19.5" hidden="false" customHeight="true" outlineLevel="0" collapsed="false">
      <c r="B2" s="68" t="s">
        <v>83</v>
      </c>
      <c r="C2" s="68"/>
    </row>
    <row r="3" customFormat="false" ht="9.75" hidden="false" customHeight="true" outlineLevel="0" collapsed="false"/>
    <row r="4" customFormat="false" ht="24" hidden="false" customHeight="true" outlineLevel="0" collapsed="false">
      <c r="B4" s="48" t="s">
        <v>84</v>
      </c>
      <c r="C4" s="48" t="s">
        <v>85</v>
      </c>
    </row>
    <row r="5" customFormat="false" ht="42" hidden="false" customHeight="true" outlineLevel="0" collapsed="false">
      <c r="B5" s="69" t="s">
        <v>86</v>
      </c>
      <c r="C5" s="70" t="s">
        <v>87</v>
      </c>
    </row>
    <row r="6" customFormat="false" ht="42" hidden="false" customHeight="true" outlineLevel="0" collapsed="false">
      <c r="B6" s="71" t="s">
        <v>88</v>
      </c>
      <c r="C6" s="72" t="s">
        <v>89</v>
      </c>
    </row>
    <row r="7" customFormat="false" ht="42" hidden="false" customHeight="true" outlineLevel="0" collapsed="false">
      <c r="B7" s="69" t="s">
        <v>90</v>
      </c>
      <c r="C7" s="70" t="s">
        <v>91</v>
      </c>
    </row>
    <row r="8" customFormat="false" ht="42" hidden="false" customHeight="true" outlineLevel="0" collapsed="false">
      <c r="B8" s="71" t="s">
        <v>92</v>
      </c>
      <c r="C8" s="72" t="s">
        <v>93</v>
      </c>
    </row>
    <row r="9" customFormat="false" ht="42" hidden="false" customHeight="true" outlineLevel="0" collapsed="false">
      <c r="B9" s="69" t="s">
        <v>94</v>
      </c>
      <c r="C9" s="70" t="s">
        <v>95</v>
      </c>
    </row>
    <row r="10" customFormat="false" ht="42" hidden="false" customHeight="true" outlineLevel="0" collapsed="false">
      <c r="B10" s="71" t="s">
        <v>96</v>
      </c>
      <c r="C10" s="72" t="s">
        <v>97</v>
      </c>
    </row>
    <row r="11" customFormat="false" ht="42" hidden="false" customHeight="true" outlineLevel="0" collapsed="false">
      <c r="B11" s="69" t="s">
        <v>98</v>
      </c>
      <c r="C11" s="70" t="s">
        <v>99</v>
      </c>
    </row>
    <row r="12" customFormat="false" ht="42" hidden="false" customHeight="true" outlineLevel="0" collapsed="false">
      <c r="B12" s="71" t="s">
        <v>100</v>
      </c>
      <c r="C12" s="72" t="s">
        <v>101</v>
      </c>
    </row>
    <row r="14" customFormat="false" ht="7.5" hidden="false" customHeight="true" outlineLevel="0" collapsed="false"/>
    <row r="15" customFormat="false" ht="24" hidden="false" customHeight="true" outlineLevel="0" collapsed="false">
      <c r="B15" s="73" t="s">
        <v>102</v>
      </c>
      <c r="C15" s="73"/>
    </row>
  </sheetData>
  <mergeCells count="3">
    <mergeCell ref="B1:C1"/>
    <mergeCell ref="B2:C2"/>
    <mergeCell ref="B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2026-03-16T08:54:44Z</dcterms:created>
  <dc:creator>openpyxl</dc:creator>
  <dc:description/>
  <dc:language>en-US</dc:language>
  <cp:lastModifiedBy/>
  <dcterms:modified xsi:type="dcterms:W3CDTF">2026-03-16T08:54:48Z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