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boarding Checklist" sheetId="1" state="visible" r:id="rId2"/>
    <sheet name="30-60-90-Tage-Plan" sheetId="2" state="visible" r:id="rId3"/>
    <sheet name="KPI Dashboard" sheetId="3" state="visible" r:id="rId4"/>
    <sheet name="Meilenstein-Rechner" sheetId="4" state="visible" r:id="rId5"/>
    <sheet name="Häufige Fehler &amp; Tipp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<sst xmlns="http://schemas.openxmlformats.org/spreadsheetml/2006/main" count="352" uniqueCount="225">
  <si>
    <t xml:space="preserve">ONBOARDING PLAN VORLAGE</t>
  </si>
  <si>
    <t xml:space="preserve">Strukturierter 5-Phasen-Plan vom ersten Tag bis zur vollständigen Integration</t>
  </si>
  <si>
    <t xml:space="preserve">Phase</t>
  </si>
  <si>
    <t xml:space="preserve">Massnahme</t>
  </si>
  <si>
    <t xml:space="preserve">Verantwortlich</t>
  </si>
  <si>
    <t xml:space="preserve">Zeitpunkt</t>
  </si>
  <si>
    <t xml:space="preserve">Priorität</t>
  </si>
  <si>
    <t xml:space="preserve">Status</t>
  </si>
  <si>
    <t xml:space="preserve">Erledigt am</t>
  </si>
  <si>
    <t xml:space="preserve">Phase 1
Preboarding</t>
  </si>
  <si>
    <t xml:space="preserve">Arbeitsplatz einrichten (PC, Telefon, Ausstattung)</t>
  </si>
  <si>
    <t xml:space="preserve">IT / Facility</t>
  </si>
  <si>
    <t xml:space="preserve">1 Woche vorher</t>
  </si>
  <si>
    <t xml:space="preserve">Hoch</t>
  </si>
  <si>
    <t xml:space="preserve">Offen</t>
  </si>
  <si>
    <t xml:space="preserve">Willkommens-E-Mail versenden</t>
  </si>
  <si>
    <t xml:space="preserve">HR</t>
  </si>
  <si>
    <t xml:space="preserve">3 Tage vorher</t>
  </si>
  <si>
    <t xml:space="preserve">Mentor / Buddy benennen und briefen</t>
  </si>
  <si>
    <t xml:space="preserve">Führungskraft</t>
  </si>
  <si>
    <t xml:space="preserve">Systemzugänge und Passwörter anlegen</t>
  </si>
  <si>
    <t xml:space="preserve">IT</t>
  </si>
  <si>
    <t xml:space="preserve">Team über neuen Kollegen informieren</t>
  </si>
  <si>
    <t xml:space="preserve">HR / Führungskraft</t>
  </si>
  <si>
    <t xml:space="preserve">Mittel</t>
  </si>
  <si>
    <t xml:space="preserve">Einarbeitungsplan und Agenda Tag 1 erstellen</t>
  </si>
  <si>
    <t xml:space="preserve">Willkommenspaket vorbereiten</t>
  </si>
  <si>
    <t xml:space="preserve">Phase 2
Erster Tag</t>
  </si>
  <si>
    <t xml:space="preserve">Persönliche Begrüßung durch HR und Vorgesetzten</t>
  </si>
  <si>
    <t xml:space="preserve">HR + Vorgesetzter</t>
  </si>
  <si>
    <t xml:space="preserve">Morgens</t>
  </si>
  <si>
    <t xml:space="preserve">Bürorundgang und Abteilungsvorstellungen</t>
  </si>
  <si>
    <t xml:space="preserve">Vormittag</t>
  </si>
  <si>
    <t xml:space="preserve">Übergabe aller Unterlagen (Vertrag, Handbuch, Organigramm)</t>
  </si>
  <si>
    <t xml:space="preserve">IT-Einführung: Systeme, Tools, Passwörter</t>
  </si>
  <si>
    <t xml:space="preserve">Gemeinsames Mittagessen mit dem Team</t>
  </si>
  <si>
    <t xml:space="preserve">Team / Mentor</t>
  </si>
  <si>
    <t xml:space="preserve">Mittag</t>
  </si>
  <si>
    <t xml:space="preserve">Erstes Gespräch: Erwartungen und Ziele klären</t>
  </si>
  <si>
    <t xml:space="preserve">Vorgesetzter</t>
  </si>
  <si>
    <t xml:space="preserve">Nachmittag</t>
  </si>
  <si>
    <t xml:space="preserve">Phase 3
Erste Woche</t>
  </si>
  <si>
    <t xml:space="preserve">Einführungsschulungen interne Tools und Prozesse</t>
  </si>
  <si>
    <t xml:space="preserve">HR / Fachabteilung</t>
  </si>
  <si>
    <t xml:space="preserve">Tag 2–3</t>
  </si>
  <si>
    <t xml:space="preserve">Kennenlerngespräche mit wichtigen Ansprechpartnern</t>
  </si>
  <si>
    <t xml:space="preserve">Mentor</t>
  </si>
  <si>
    <t xml:space="preserve">Tag 2–5</t>
  </si>
  <si>
    <t xml:space="preserve">Erste eigenverantwortliche Aufgaben übertragen</t>
  </si>
  <si>
    <t xml:space="preserve">Tag 3–5</t>
  </si>
  <si>
    <t xml:space="preserve">Tägliches kurzes Check-in mit Mentor</t>
  </si>
  <si>
    <t xml:space="preserve">Täglich</t>
  </si>
  <si>
    <t xml:space="preserve">Feedback-Gespräch Ende der ersten Woche</t>
  </si>
  <si>
    <t xml:space="preserve">Ende Woche 1</t>
  </si>
  <si>
    <t xml:space="preserve">Ziele für ersten Monat definieren</t>
  </si>
  <si>
    <t xml:space="preserve">Phase 4
Erster Monat</t>
  </si>
  <si>
    <t xml:space="preserve">Erste Projekte oder Teilprojekte übernehmen</t>
  </si>
  <si>
    <t xml:space="preserve">Woche 2</t>
  </si>
  <si>
    <t xml:space="preserve">Internes Netzwerk aufbauen (abteilungsübergreifend)</t>
  </si>
  <si>
    <t xml:space="preserve">Mitarbeiter</t>
  </si>
  <si>
    <t xml:space="preserve">Woche 2–4</t>
  </si>
  <si>
    <t xml:space="preserve">30-Tage-Review: Zielerreichung und Feedback</t>
  </si>
  <si>
    <t xml:space="preserve">Tag 30</t>
  </si>
  <si>
    <t xml:space="preserve">Weiterbildungsplan für Probezeit erstellen</t>
  </si>
  <si>
    <t xml:space="preserve">Ende Monat 1</t>
  </si>
  <si>
    <t xml:space="preserve">Kulturelle Werte und Unternehmensstrategie vertiefen</t>
  </si>
  <si>
    <t xml:space="preserve">Phase 5
90-Tage-Plan</t>
  </si>
  <si>
    <t xml:space="preserve">60-Tage-Review durchführen</t>
  </si>
  <si>
    <t xml:space="preserve">Tag 60</t>
  </si>
  <si>
    <t xml:space="preserve">Leistungsziele und KPIs überprüfen</t>
  </si>
  <si>
    <t xml:space="preserve">Tag 60–90</t>
  </si>
  <si>
    <t xml:space="preserve">Probezeit-Gespräch vorbereiten und führen</t>
  </si>
  <si>
    <t xml:space="preserve">Tag 85–90</t>
  </si>
  <si>
    <t xml:space="preserve">Langfristigen Entwicklungsplan erstellen</t>
  </si>
  <si>
    <t xml:space="preserve">Tag 90</t>
  </si>
  <si>
    <t xml:space="preserve">Abschlussfeedback vom Mitarbeiter einholen</t>
  </si>
  <si>
    <t xml:space="preserve">90-Tage-Review abschließen</t>
  </si>
  <si>
    <t xml:space="preserve">FORTSCHRITT ÜBERSICHT</t>
  </si>
  <si>
    <t xml:space="preserve">Gesamtaufgaben</t>
  </si>
  <si>
    <t xml:space="preserve">Erledigt</t>
  </si>
  <si>
    <t xml:space="preserve">In Bearbeitung</t>
  </si>
  <si>
    <t xml:space="preserve">Fortschritt (%)</t>
  </si>
  <si>
    <t xml:space="preserve">30-60-90-TAGE-PLAN</t>
  </si>
  <si>
    <t xml:space="preserve">Meilensteine und Ziele für die vollständige Integration neuer Mitarbeiter</t>
  </si>
  <si>
    <t xml:space="preserve">Zeitraum</t>
  </si>
  <si>
    <t xml:space="preserve">Ziel / Massnahme</t>
  </si>
  <si>
    <t xml:space="preserve">Erfolgskriterium</t>
  </si>
  <si>
    <t xml:space="preserve">Tage 1–30
Lernen &amp;
Verstehen</t>
  </si>
  <si>
    <t xml:space="preserve">Alle wichtigen Ansprechpartner kennenlernen</t>
  </si>
  <si>
    <t xml:space="preserve">Mentor / HR</t>
  </si>
  <si>
    <t xml:space="preserve">Kontaktliste vollständig</t>
  </si>
  <si>
    <t xml:space="preserve">Interne Tools und Systeme beherrschen</t>
  </si>
  <si>
    <t xml:space="preserve">IT / Mitarbeiter</t>
  </si>
  <si>
    <t xml:space="preserve">Selbstständige Nutzung</t>
  </si>
  <si>
    <t xml:space="preserve">Unternehmenskultur und Werte verstehen</t>
  </si>
  <si>
    <t xml:space="preserve">Beurteilung im Review</t>
  </si>
  <si>
    <t xml:space="preserve">Erste eigenständige Aufgaben abgeschlossen</t>
  </si>
  <si>
    <t xml:space="preserve">Aufgaben termingerecht</t>
  </si>
  <si>
    <t xml:space="preserve">Einführungsschulungen absolviert</t>
  </si>
  <si>
    <t xml:space="preserve">Schulungsnachweise</t>
  </si>
  <si>
    <t xml:space="preserve">30-Tage-Review erfolgreich durchgeführt</t>
  </si>
  <si>
    <t xml:space="preserve">Review-Protokoll erstellt</t>
  </si>
  <si>
    <t xml:space="preserve">Tage 31–60
Beitragen &amp;
Wachsen</t>
  </si>
  <si>
    <t xml:space="preserve">Eigenständige Projektverantwortung übernehmen</t>
  </si>
  <si>
    <t xml:space="preserve">Projekt erfolgreich gestartet</t>
  </si>
  <si>
    <t xml:space="preserve">Abteilungsübergreifende Zusammenarbeit etabliert</t>
  </si>
  <si>
    <t xml:space="preserve">Netzwerkkontakte vorhanden</t>
  </si>
  <si>
    <t xml:space="preserve">Erste messbare Ergebnisse erzielt</t>
  </si>
  <si>
    <t xml:space="preserve">KPIs dokumentiert</t>
  </si>
  <si>
    <t xml:space="preserve">Weiterbildungsbedarfe identifiziert</t>
  </si>
  <si>
    <t xml:space="preserve">Weiterbildungsplan erstellt</t>
  </si>
  <si>
    <t xml:space="preserve">60-Tage-Review durchgeführt</t>
  </si>
  <si>
    <t xml:space="preserve">Tage 61–90
Optimieren &amp;
Integrieren</t>
  </si>
  <si>
    <t xml:space="preserve">Vollständige Selbstständigkeit in der Rolle</t>
  </si>
  <si>
    <t xml:space="preserve">Keine Unterstützung nötig</t>
  </si>
  <si>
    <t xml:space="preserve">Klarer Entwicklungsplan für das nächste Jahr</t>
  </si>
  <si>
    <t xml:space="preserve">Plan schriftlich vorhanden</t>
  </si>
  <si>
    <t xml:space="preserve">Positives Feedback von Kollegen und Vorgesetzten</t>
  </si>
  <si>
    <t xml:space="preserve">Alle</t>
  </si>
  <si>
    <t xml:space="preserve">Feedback-Score &gt; 7/10</t>
  </si>
  <si>
    <t xml:space="preserve">Leistungsziele und KPIs überprüft</t>
  </si>
  <si>
    <t xml:space="preserve">Alle Ziele bewertet</t>
  </si>
  <si>
    <t xml:space="preserve">Probezeit erfolgreich abgeschlossen</t>
  </si>
  <si>
    <t xml:space="preserve">Probezeit-Gespräch geführt</t>
  </si>
  <si>
    <t xml:space="preserve">Abschlussfeedback vom Mitarbeiter eingeholt</t>
  </si>
  <si>
    <t xml:space="preserve">Feedback dokumentiert</t>
  </si>
  <si>
    <t xml:space="preserve">ONBOARDING KPI DASHBOARD</t>
  </si>
  <si>
    <t xml:space="preserve">Key Performance Indicators zur Messung des Onboarding-Erfolgs</t>
  </si>
  <si>
    <t xml:space="preserve">KPI</t>
  </si>
  <si>
    <t xml:space="preserve">Beschreibung</t>
  </si>
  <si>
    <t xml:space="preserve">Zielwert</t>
  </si>
  <si>
    <t xml:space="preserve">Ist-Wert</t>
  </si>
  <si>
    <t xml:space="preserve">Bewertung</t>
  </si>
  <si>
    <t xml:space="preserve">Time-to-Productivity</t>
  </si>
  <si>
    <t xml:space="preserve">Tage bis zur vollen Leistungsfähigkeit des Mitarbeiters</t>
  </si>
  <si>
    <t xml:space="preserve">&lt; 90 Tage</t>
  </si>
  <si>
    <t xml:space="preserve">Mitarbeiterzufriedenheit (30 Tage)</t>
  </si>
  <si>
    <t xml:space="preserve">Zufriedenheitsbewertung nach 30 Tagen (Skala 1–10)</t>
  </si>
  <si>
    <t xml:space="preserve">&gt; 8 / 10</t>
  </si>
  <si>
    <t xml:space="preserve">Mitarbeiterzufriedenheit (60 Tage)</t>
  </si>
  <si>
    <t xml:space="preserve">Zufriedenheitsbewertung nach 60 Tagen (Skala 1–10)</t>
  </si>
  <si>
    <t xml:space="preserve">Mitarbeiterzufriedenheit (90 Tage)</t>
  </si>
  <si>
    <t xml:space="preserve">Zufriedenheitsbewertung nach 90 Tagen (Skala 1–10)</t>
  </si>
  <si>
    <t xml:space="preserve">Frühfluktuation</t>
  </si>
  <si>
    <t xml:space="preserve">Anteil Mitarbeiter, die in den ersten 6 Monaten kündigen</t>
  </si>
  <si>
    <t xml:space="preserve">&lt; 5 %</t>
  </si>
  <si>
    <t xml:space="preserve">Onboarding-Abschlussrate</t>
  </si>
  <si>
    <t xml:space="preserve">Anteil abgeschlossener Onboarding-Aufgaben</t>
  </si>
  <si>
    <t xml:space="preserve">&gt; 95 %</t>
  </si>
  <si>
    <t xml:space="preserve">Manager-Zufriedenheit</t>
  </si>
  <si>
    <t xml:space="preserve">Bewertung des Onboarding-Prozesses durch Führungskräfte (1–10)</t>
  </si>
  <si>
    <t xml:space="preserve">&gt; 7 / 10</t>
  </si>
  <si>
    <t xml:space="preserve">Mentor-Check-in-Rate</t>
  </si>
  <si>
    <t xml:space="preserve">Anteil der durchgeführten täglichen Mentor Check-ins in Woche 1</t>
  </si>
  <si>
    <t xml:space="preserve">&gt; 90 %</t>
  </si>
  <si>
    <t xml:space="preserve">Hinweis: Tragen Sie die Ist-Werte in die gelb hinterlegte Spalte "Ist-Wert" ein. Die Bewertungsspalte aktualisiert sich automatisch.</t>
  </si>
  <si>
    <t xml:space="preserve">BRANCHEN-BENCHMARKS</t>
  </si>
  <si>
    <t xml:space="preserve">Kennzahl</t>
  </si>
  <si>
    <t xml:space="preserve">Kontext</t>
  </si>
  <si>
    <t xml:space="preserve">Benchmark</t>
  </si>
  <si>
    <t xml:space="preserve">Mitarbeiterbindungssteigerung</t>
  </si>
  <si>
    <t xml:space="preserve">Durch strukturiertes Onboarding</t>
  </si>
  <si>
    <t xml:space="preserve">+82 %</t>
  </si>
  <si>
    <t xml:space="preserve">Produktivitätssteigerung</t>
  </si>
  <si>
    <t xml:space="preserve">Neue Mitarbeiter mit Onboarding-Plan</t>
  </si>
  <si>
    <t xml:space="preserve">+70 %</t>
  </si>
  <si>
    <t xml:space="preserve">Frühfluktuation ohne Onboarding</t>
  </si>
  <si>
    <t xml:space="preserve">Kündigung in den ersten 45 Tagen</t>
  </si>
  <si>
    <t xml:space="preserve">bis 20 %</t>
  </si>
  <si>
    <t xml:space="preserve">Empfohlene Onboarding-Dauer</t>
  </si>
  <si>
    <t xml:space="preserve">Für nachhaltige Integration</t>
  </si>
  <si>
    <t xml:space="preserve">mind. 90 Tage</t>
  </si>
  <si>
    <t xml:space="preserve">ONBOARDING MEILENSTEIN-RECHNER</t>
  </si>
  <si>
    <t xml:space="preserve">Geben Sie das Startdatum ein – alle Meilensteine werden automatisch berechnet</t>
  </si>
  <si>
    <t xml:space="preserve">EINGABE</t>
  </si>
  <si>
    <t xml:space="preserve">Startdatum Mitarbeiter</t>
  </si>
  <si>
    <t xml:space="preserve">Name des Mitarbeiters</t>
  </si>
  <si>
    <t xml:space="preserve">Abteilung</t>
  </si>
  <si>
    <t xml:space="preserve">Mentor / Buddy</t>
  </si>
  <si>
    <t xml:space="preserve">MEILENSTEINE (AUTOMATISCH BERECHNET)</t>
  </si>
  <si>
    <t xml:space="preserve">Meilenstein</t>
  </si>
  <si>
    <t xml:space="preserve">Datum</t>
  </si>
  <si>
    <t xml:space="preserve">Preboarding Start</t>
  </si>
  <si>
    <t xml:space="preserve">1 Woche vor Startdatum</t>
  </si>
  <si>
    <t xml:space="preserve">Willkommens-E-Mail</t>
  </si>
  <si>
    <t xml:space="preserve">3 Tage vor Startdatum</t>
  </si>
  <si>
    <t xml:space="preserve">Erster Arbeitstag</t>
  </si>
  <si>
    <t xml:space="preserve">Offizieller Starttermin</t>
  </si>
  <si>
    <t xml:space="preserve">Feedback-Gespräch planen</t>
  </si>
  <si>
    <t xml:space="preserve">Ende Woche 2</t>
  </si>
  <si>
    <t xml:space="preserve">Erste Aufgaben abgeschlossen</t>
  </si>
  <si>
    <t xml:space="preserve">30-Tage-Review</t>
  </si>
  <si>
    <t xml:space="preserve">Erstes formelles Review</t>
  </si>
  <si>
    <t xml:space="preserve">60-Tage-Review</t>
  </si>
  <si>
    <t xml:space="preserve">Zwischenevaluation</t>
  </si>
  <si>
    <t xml:space="preserve">Probezeit-Gespräch</t>
  </si>
  <si>
    <t xml:space="preserve">Vorbereitung Probezeit-Ende</t>
  </si>
  <si>
    <t xml:space="preserve">90-Tage-Review</t>
  </si>
  <si>
    <t xml:space="preserve">Abschluss-Onboarding</t>
  </si>
  <si>
    <t xml:space="preserve">Abschlussfeedback</t>
  </si>
  <si>
    <t xml:space="preserve">Feedback vom Mitarbeiter</t>
  </si>
  <si>
    <t xml:space="preserve">Hinweis: Tragen Sie das Startdatum in die gelbe Zelle C7 ein. Alle Meilenstein-Daten werden automatisch berechnet. Formatierung: TT.MM.JJJJ (z.B. 01.09.2025)</t>
  </si>
  <si>
    <t xml:space="preserve">HÄUFIGE ONBOARDING-FEHLER &amp; LÖSUNGEN</t>
  </si>
  <si>
    <t xml:space="preserve">Die sechs häufigsten Stolpersteine und wie Sie sie vermeiden</t>
  </si>
  <si>
    <t xml:space="preserve">Fehler</t>
  </si>
  <si>
    <t xml:space="preserve">Problem</t>
  </si>
  <si>
    <t xml:space="preserve">Lösung / Best Practice</t>
  </si>
  <si>
    <t xml:space="preserve">Informationsüberflutung</t>
  </si>
  <si>
    <t xml:space="preserve">Zu viele Informationen am ersten Tag überfordern neue Mitarbeiter und führen zu Frustration.</t>
  </si>
  <si>
    <t xml:space="preserve">Inhalte sinnvoll über die ersten Wochen verteilen. Priorisieren Sie nach Dringlichkeit und Relevanz.</t>
  </si>
  <si>
    <t xml:space="preserve">Kein Mentor / Buddy</t>
  </si>
  <si>
    <t xml:space="preserve">Ohne feste Ansprechperson fühlen sich neue Mitarbeiter schnell allein gelassen und orientierungslos.</t>
  </si>
  <si>
    <t xml:space="preserve">Immer einen Buddy benennen, briefen und regelmäßige Check-ins einplanen.</t>
  </si>
  <si>
    <t xml:space="preserve">Fehlende Zieldefinition</t>
  </si>
  <si>
    <t xml:space="preserve">Ohne klare Erwartungen und Ziele wissen neue Mitarbeiter nicht, woran sie gemessen werden.</t>
  </si>
  <si>
    <t xml:space="preserve">Ziele von Anfang an transparent definieren. 30-60-90-Tage-Ziele schriftlich festhalten.</t>
  </si>
  <si>
    <t xml:space="preserve">Kein Feedback-Prozess</t>
  </si>
  <si>
    <t xml:space="preserve">Ohne regelmäßige Check-ins bleiben Probleme unentdeckt und kleine Schwierigkeiten werden zu großen.</t>
  </si>
  <si>
    <t xml:space="preserve">Feste Feedback-Gespräche (Woche 1, Tag 30, 60, 90) in den Plan integrieren.</t>
  </si>
  <si>
    <t xml:space="preserve">Onboarding endet nach Tag 1</t>
  </si>
  <si>
    <t xml:space="preserve">Viele Unternehmen vernachlässigen die Wochen nach dem ersten Tag – echter Onboarding-Erfolg braucht Zeit.</t>
  </si>
  <si>
    <t xml:space="preserve">Onboarding-Prozess konsequent über mindestens 90 Tage durchziehen und nachverfolgen.</t>
  </si>
  <si>
    <t xml:space="preserve">Team nicht eingebunden</t>
  </si>
  <si>
    <t xml:space="preserve">Das bestehende Team wird nicht vorbereitet – fehlende Einbindung führt zu Ausgrenzung.</t>
  </si>
  <si>
    <t xml:space="preserve">Alle Kollegen rechtzeitig informieren, einladen und eine willkommende Atmosphäre aktiv schaffen.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</si>
</sst>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General"/>
    <numFmt numFmtId="167" formatCode="0.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F1F1F"/>
      <name val="Arial"/>
      <family val="0"/>
      <charset val="1"/>
    </font>
    <font>
      <b val="true"/>
      <sz val="9"/>
      <color rgb="FF843C0C"/>
      <name val="Arial"/>
      <family val="0"/>
      <charset val="1"/>
    </font>
    <font>
      <b val="true"/>
      <sz val="10"/>
      <color rgb="FF1F1F1F"/>
      <name val="Arial"/>
      <family val="0"/>
      <charset val="1"/>
    </font>
    <font>
      <sz val="10"/>
      <color rgb="FF1F1F1F"/>
      <name val="Arial"/>
      <family val="0"/>
      <charset val="1"/>
    </font>
    <font>
      <b val="true"/>
      <sz val="9"/>
      <color rgb="FF1F1F1F"/>
      <name val="Arial"/>
      <family val="0"/>
      <charset val="1"/>
    </font>
    <font>
      <sz val="9"/>
      <color rgb="FF375623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9"/>
      <color rgb="FF375623"/>
      <name val="Arial"/>
      <family val="0"/>
      <charset val="1"/>
    </font>
    <font>
      <sz val="10"/>
      <color rgb="FF0000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2E75B6"/>
      </patternFill>
    </fill>
    <fill>
      <patternFill patternType="solid">
        <fgColor rgb="FF4472C4"/>
        <bgColor rgb="FF2E75B6"/>
      </patternFill>
    </fill>
    <fill>
      <patternFill patternType="solid">
        <fgColor rgb="FFFFFFFF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F2F2F2"/>
        <bgColor rgb="FFE2EFDA"/>
      </patternFill>
    </fill>
    <fill>
      <patternFill patternType="solid">
        <fgColor rgb="FFD6E4F0"/>
        <bgColor rgb="FFE2EFDA"/>
      </patternFill>
    </fill>
    <fill>
      <patternFill patternType="solid">
        <fgColor rgb="FF2E75B6"/>
        <bgColor rgb="FF4472C4"/>
      </patternFill>
    </fill>
    <fill>
      <patternFill patternType="solid">
        <fgColor rgb="FFE2EFDA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2E75B6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2E5FA3"/>
      <rgbColor rgb="FF969696"/>
      <rgbColor rgb="FF1F3864"/>
      <rgbColor rgb="FF339966"/>
      <rgbColor rgb="FF003300"/>
      <rgbColor rgb="FF375623"/>
      <rgbColor rgb="FF843C0C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38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8" min="6" style="0" width="14"/>
    <col collapsed="false" customWidth="true" hidden="false" outlineLevel="0" max="9" min="9" style="0" width="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5" customFormat="false" ht="27.75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customFormat="false" ht="19.5" hidden="false" customHeight="true" outlineLevel="0" collapsed="false">
      <c r="B6" s="4" t="s">
        <v>9</v>
      </c>
      <c r="C6" s="5" t="s">
        <v>10</v>
      </c>
      <c r="D6" s="5" t="s">
        <v>11</v>
      </c>
      <c r="E6" s="6" t="s">
        <v>12</v>
      </c>
      <c r="F6" s="7" t="s">
        <v>13</v>
      </c>
      <c r="G6" s="8" t="s">
        <v>14</v>
      </c>
      <c r="H6" s="9"/>
    </row>
    <row r="7" customFormat="false" ht="19.5" hidden="false" customHeight="true" outlineLevel="0" collapsed="false">
      <c r="B7" s="4"/>
      <c r="C7" s="10" t="s">
        <v>15</v>
      </c>
      <c r="D7" s="10" t="s">
        <v>16</v>
      </c>
      <c r="E7" s="11" t="s">
        <v>17</v>
      </c>
      <c r="F7" s="7" t="s">
        <v>13</v>
      </c>
      <c r="G7" s="8" t="s">
        <v>14</v>
      </c>
      <c r="H7" s="12"/>
    </row>
    <row r="8" customFormat="false" ht="19.5" hidden="false" customHeight="true" outlineLevel="0" collapsed="false">
      <c r="B8" s="4"/>
      <c r="C8" s="5" t="s">
        <v>18</v>
      </c>
      <c r="D8" s="5" t="s">
        <v>19</v>
      </c>
      <c r="E8" s="6" t="s">
        <v>12</v>
      </c>
      <c r="F8" s="7" t="s">
        <v>13</v>
      </c>
      <c r="G8" s="8" t="s">
        <v>14</v>
      </c>
      <c r="H8" s="9"/>
    </row>
    <row r="9" customFormat="false" ht="19.5" hidden="false" customHeight="true" outlineLevel="0" collapsed="false">
      <c r="B9" s="4"/>
      <c r="C9" s="10" t="s">
        <v>20</v>
      </c>
      <c r="D9" s="10" t="s">
        <v>21</v>
      </c>
      <c r="E9" s="11" t="s">
        <v>12</v>
      </c>
      <c r="F9" s="7" t="s">
        <v>13</v>
      </c>
      <c r="G9" s="8" t="s">
        <v>14</v>
      </c>
      <c r="H9" s="12"/>
    </row>
    <row r="10" customFormat="false" ht="19.5" hidden="false" customHeight="true" outlineLevel="0" collapsed="false">
      <c r="B10" s="4"/>
      <c r="C10" s="5" t="s">
        <v>22</v>
      </c>
      <c r="D10" s="5" t="s">
        <v>23</v>
      </c>
      <c r="E10" s="6" t="s">
        <v>12</v>
      </c>
      <c r="F10" s="6" t="s">
        <v>24</v>
      </c>
      <c r="G10" s="8" t="s">
        <v>14</v>
      </c>
      <c r="H10" s="9"/>
    </row>
    <row r="11" customFormat="false" ht="19.5" hidden="false" customHeight="true" outlineLevel="0" collapsed="false">
      <c r="B11" s="4"/>
      <c r="C11" s="10" t="s">
        <v>25</v>
      </c>
      <c r="D11" s="10" t="s">
        <v>16</v>
      </c>
      <c r="E11" s="11" t="s">
        <v>17</v>
      </c>
      <c r="F11" s="7" t="s">
        <v>13</v>
      </c>
      <c r="G11" s="8" t="s">
        <v>14</v>
      </c>
      <c r="H11" s="12"/>
    </row>
    <row r="12" customFormat="false" ht="19.5" hidden="false" customHeight="true" outlineLevel="0" collapsed="false">
      <c r="B12" s="4"/>
      <c r="C12" s="5" t="s">
        <v>26</v>
      </c>
      <c r="D12" s="5" t="s">
        <v>16</v>
      </c>
      <c r="E12" s="6" t="s">
        <v>17</v>
      </c>
      <c r="F12" s="6" t="s">
        <v>24</v>
      </c>
      <c r="G12" s="8" t="s">
        <v>14</v>
      </c>
      <c r="H12" s="9"/>
    </row>
    <row r="13" customFormat="false" ht="6" hidden="false" customHeight="true" outlineLevel="0" collapsed="false">
      <c r="B13" s="13"/>
      <c r="C13" s="13"/>
      <c r="D13" s="13"/>
      <c r="E13" s="13"/>
      <c r="F13" s="13"/>
      <c r="G13" s="13"/>
      <c r="H13" s="13"/>
      <c r="I13" s="13"/>
    </row>
    <row r="14" customFormat="false" ht="19.5" hidden="false" customHeight="true" outlineLevel="0" collapsed="false">
      <c r="B14" s="4" t="s">
        <v>27</v>
      </c>
      <c r="C14" s="5" t="s">
        <v>28</v>
      </c>
      <c r="D14" s="5" t="s">
        <v>29</v>
      </c>
      <c r="E14" s="6" t="s">
        <v>30</v>
      </c>
      <c r="F14" s="7" t="s">
        <v>13</v>
      </c>
      <c r="G14" s="8" t="s">
        <v>14</v>
      </c>
      <c r="H14" s="9"/>
    </row>
    <row r="15" customFormat="false" ht="19.5" hidden="false" customHeight="true" outlineLevel="0" collapsed="false">
      <c r="B15" s="4"/>
      <c r="C15" s="10" t="s">
        <v>31</v>
      </c>
      <c r="D15" s="10" t="s">
        <v>16</v>
      </c>
      <c r="E15" s="11" t="s">
        <v>32</v>
      </c>
      <c r="F15" s="7" t="s">
        <v>13</v>
      </c>
      <c r="G15" s="8" t="s">
        <v>14</v>
      </c>
      <c r="H15" s="12"/>
    </row>
    <row r="16" customFormat="false" ht="19.5" hidden="false" customHeight="true" outlineLevel="0" collapsed="false">
      <c r="B16" s="4"/>
      <c r="C16" s="5" t="s">
        <v>33</v>
      </c>
      <c r="D16" s="5" t="s">
        <v>16</v>
      </c>
      <c r="E16" s="6" t="s">
        <v>32</v>
      </c>
      <c r="F16" s="7" t="s">
        <v>13</v>
      </c>
      <c r="G16" s="8" t="s">
        <v>14</v>
      </c>
      <c r="H16" s="9"/>
    </row>
    <row r="17" customFormat="false" ht="19.5" hidden="false" customHeight="true" outlineLevel="0" collapsed="false">
      <c r="B17" s="4"/>
      <c r="C17" s="10" t="s">
        <v>34</v>
      </c>
      <c r="D17" s="10" t="s">
        <v>21</v>
      </c>
      <c r="E17" s="11" t="s">
        <v>32</v>
      </c>
      <c r="F17" s="7" t="s">
        <v>13</v>
      </c>
      <c r="G17" s="8" t="s">
        <v>14</v>
      </c>
      <c r="H17" s="12"/>
    </row>
    <row r="18" customFormat="false" ht="19.5" hidden="false" customHeight="true" outlineLevel="0" collapsed="false">
      <c r="B18" s="4"/>
      <c r="C18" s="5" t="s">
        <v>35</v>
      </c>
      <c r="D18" s="5" t="s">
        <v>36</v>
      </c>
      <c r="E18" s="6" t="s">
        <v>37</v>
      </c>
      <c r="F18" s="6" t="s">
        <v>24</v>
      </c>
      <c r="G18" s="8" t="s">
        <v>14</v>
      </c>
      <c r="H18" s="9"/>
    </row>
    <row r="19" customFormat="false" ht="19.5" hidden="false" customHeight="true" outlineLevel="0" collapsed="false">
      <c r="B19" s="4"/>
      <c r="C19" s="10" t="s">
        <v>38</v>
      </c>
      <c r="D19" s="10" t="s">
        <v>39</v>
      </c>
      <c r="E19" s="11" t="s">
        <v>40</v>
      </c>
      <c r="F19" s="7" t="s">
        <v>13</v>
      </c>
      <c r="G19" s="8" t="s">
        <v>14</v>
      </c>
      <c r="H19" s="12"/>
    </row>
    <row r="20" customFormat="false" ht="6" hidden="false" customHeight="true" outlineLevel="0" collapsed="false">
      <c r="B20" s="13"/>
      <c r="C20" s="13"/>
      <c r="D20" s="13"/>
      <c r="E20" s="13"/>
      <c r="F20" s="13"/>
      <c r="G20" s="13"/>
      <c r="H20" s="13"/>
      <c r="I20" s="13"/>
    </row>
    <row r="21" customFormat="false" ht="19.5" hidden="false" customHeight="true" outlineLevel="0" collapsed="false">
      <c r="B21" s="4" t="s">
        <v>41</v>
      </c>
      <c r="C21" s="5" t="s">
        <v>42</v>
      </c>
      <c r="D21" s="5" t="s">
        <v>43</v>
      </c>
      <c r="E21" s="6" t="s">
        <v>44</v>
      </c>
      <c r="F21" s="7" t="s">
        <v>13</v>
      </c>
      <c r="G21" s="8" t="s">
        <v>14</v>
      </c>
      <c r="H21" s="9"/>
    </row>
    <row r="22" customFormat="false" ht="19.5" hidden="false" customHeight="true" outlineLevel="0" collapsed="false">
      <c r="B22" s="4"/>
      <c r="C22" s="10" t="s">
        <v>45</v>
      </c>
      <c r="D22" s="10" t="s">
        <v>46</v>
      </c>
      <c r="E22" s="11" t="s">
        <v>47</v>
      </c>
      <c r="F22" s="11" t="s">
        <v>24</v>
      </c>
      <c r="G22" s="8" t="s">
        <v>14</v>
      </c>
      <c r="H22" s="12"/>
    </row>
    <row r="23" customFormat="false" ht="19.5" hidden="false" customHeight="true" outlineLevel="0" collapsed="false">
      <c r="B23" s="4"/>
      <c r="C23" s="5" t="s">
        <v>48</v>
      </c>
      <c r="D23" s="5" t="s">
        <v>39</v>
      </c>
      <c r="E23" s="6" t="s">
        <v>49</v>
      </c>
      <c r="F23" s="6" t="s">
        <v>24</v>
      </c>
      <c r="G23" s="8" t="s">
        <v>14</v>
      </c>
      <c r="H23" s="9"/>
    </row>
    <row r="24" customFormat="false" ht="19.5" hidden="false" customHeight="true" outlineLevel="0" collapsed="false">
      <c r="B24" s="4"/>
      <c r="C24" s="10" t="s">
        <v>50</v>
      </c>
      <c r="D24" s="10" t="s">
        <v>46</v>
      </c>
      <c r="E24" s="11" t="s">
        <v>51</v>
      </c>
      <c r="F24" s="11" t="s">
        <v>24</v>
      </c>
      <c r="G24" s="8" t="s">
        <v>14</v>
      </c>
      <c r="H24" s="12"/>
    </row>
    <row r="25" customFormat="false" ht="19.5" hidden="false" customHeight="true" outlineLevel="0" collapsed="false">
      <c r="B25" s="4"/>
      <c r="C25" s="5" t="s">
        <v>52</v>
      </c>
      <c r="D25" s="5" t="s">
        <v>39</v>
      </c>
      <c r="E25" s="6" t="s">
        <v>53</v>
      </c>
      <c r="F25" s="7" t="s">
        <v>13</v>
      </c>
      <c r="G25" s="8" t="s">
        <v>14</v>
      </c>
      <c r="H25" s="9"/>
    </row>
    <row r="26" customFormat="false" ht="19.5" hidden="false" customHeight="true" outlineLevel="0" collapsed="false">
      <c r="B26" s="4"/>
      <c r="C26" s="10" t="s">
        <v>54</v>
      </c>
      <c r="D26" s="10" t="s">
        <v>39</v>
      </c>
      <c r="E26" s="11" t="s">
        <v>53</v>
      </c>
      <c r="F26" s="7" t="s">
        <v>13</v>
      </c>
      <c r="G26" s="8" t="s">
        <v>14</v>
      </c>
      <c r="H26" s="12"/>
    </row>
    <row r="27" customFormat="false" ht="6" hidden="false" customHeight="true" outlineLevel="0" collapsed="false">
      <c r="B27" s="13"/>
      <c r="C27" s="13"/>
      <c r="D27" s="13"/>
      <c r="E27" s="13"/>
      <c r="F27" s="13"/>
      <c r="G27" s="13"/>
      <c r="H27" s="13"/>
      <c r="I27" s="13"/>
    </row>
    <row r="28" customFormat="false" ht="19.5" hidden="false" customHeight="true" outlineLevel="0" collapsed="false">
      <c r="B28" s="4" t="s">
        <v>55</v>
      </c>
      <c r="C28" s="5" t="s">
        <v>56</v>
      </c>
      <c r="D28" s="5" t="s">
        <v>39</v>
      </c>
      <c r="E28" s="6" t="s">
        <v>57</v>
      </c>
      <c r="F28" s="7" t="s">
        <v>13</v>
      </c>
      <c r="G28" s="8" t="s">
        <v>14</v>
      </c>
      <c r="H28" s="9"/>
    </row>
    <row r="29" customFormat="false" ht="19.5" hidden="false" customHeight="true" outlineLevel="0" collapsed="false">
      <c r="B29" s="4"/>
      <c r="C29" s="10" t="s">
        <v>58</v>
      </c>
      <c r="D29" s="10" t="s">
        <v>59</v>
      </c>
      <c r="E29" s="11" t="s">
        <v>60</v>
      </c>
      <c r="F29" s="11" t="s">
        <v>24</v>
      </c>
      <c r="G29" s="8" t="s">
        <v>14</v>
      </c>
      <c r="H29" s="12"/>
    </row>
    <row r="30" customFormat="false" ht="19.5" hidden="false" customHeight="true" outlineLevel="0" collapsed="false">
      <c r="B30" s="4"/>
      <c r="C30" s="5" t="s">
        <v>61</v>
      </c>
      <c r="D30" s="5" t="s">
        <v>29</v>
      </c>
      <c r="E30" s="6" t="s">
        <v>62</v>
      </c>
      <c r="F30" s="7" t="s">
        <v>13</v>
      </c>
      <c r="G30" s="8" t="s">
        <v>14</v>
      </c>
      <c r="H30" s="9"/>
    </row>
    <row r="31" customFormat="false" ht="19.5" hidden="false" customHeight="true" outlineLevel="0" collapsed="false">
      <c r="B31" s="4"/>
      <c r="C31" s="10" t="s">
        <v>63</v>
      </c>
      <c r="D31" s="10" t="s">
        <v>29</v>
      </c>
      <c r="E31" s="11" t="s">
        <v>64</v>
      </c>
      <c r="F31" s="11" t="s">
        <v>24</v>
      </c>
      <c r="G31" s="8" t="s">
        <v>14</v>
      </c>
      <c r="H31" s="12"/>
    </row>
    <row r="32" customFormat="false" ht="19.5" hidden="false" customHeight="true" outlineLevel="0" collapsed="false">
      <c r="B32" s="4"/>
      <c r="C32" s="5" t="s">
        <v>65</v>
      </c>
      <c r="D32" s="5" t="s">
        <v>16</v>
      </c>
      <c r="E32" s="6" t="s">
        <v>60</v>
      </c>
      <c r="F32" s="6" t="s">
        <v>24</v>
      </c>
      <c r="G32" s="8" t="s">
        <v>14</v>
      </c>
      <c r="H32" s="9"/>
    </row>
    <row r="33" customFormat="false" ht="6" hidden="false" customHeight="true" outlineLevel="0" collapsed="false">
      <c r="B33" s="13"/>
      <c r="C33" s="13"/>
      <c r="D33" s="13"/>
      <c r="E33" s="13"/>
      <c r="F33" s="13"/>
      <c r="G33" s="13"/>
      <c r="H33" s="13"/>
      <c r="I33" s="13"/>
    </row>
    <row r="34" customFormat="false" ht="19.5" hidden="false" customHeight="true" outlineLevel="0" collapsed="false">
      <c r="B34" s="4" t="s">
        <v>66</v>
      </c>
      <c r="C34" s="5" t="s">
        <v>67</v>
      </c>
      <c r="D34" s="5" t="s">
        <v>29</v>
      </c>
      <c r="E34" s="6" t="s">
        <v>68</v>
      </c>
      <c r="F34" s="7" t="s">
        <v>13</v>
      </c>
      <c r="G34" s="8" t="s">
        <v>14</v>
      </c>
      <c r="H34" s="9"/>
    </row>
    <row r="35" customFormat="false" ht="19.5" hidden="false" customHeight="true" outlineLevel="0" collapsed="false">
      <c r="B35" s="4"/>
      <c r="C35" s="10" t="s">
        <v>69</v>
      </c>
      <c r="D35" s="10" t="s">
        <v>39</v>
      </c>
      <c r="E35" s="11" t="s">
        <v>70</v>
      </c>
      <c r="F35" s="7" t="s">
        <v>13</v>
      </c>
      <c r="G35" s="8" t="s">
        <v>14</v>
      </c>
      <c r="H35" s="12"/>
    </row>
    <row r="36" customFormat="false" ht="19.5" hidden="false" customHeight="true" outlineLevel="0" collapsed="false">
      <c r="B36" s="4"/>
      <c r="C36" s="5" t="s">
        <v>71</v>
      </c>
      <c r="D36" s="5" t="s">
        <v>29</v>
      </c>
      <c r="E36" s="6" t="s">
        <v>72</v>
      </c>
      <c r="F36" s="7" t="s">
        <v>13</v>
      </c>
      <c r="G36" s="8" t="s">
        <v>14</v>
      </c>
      <c r="H36" s="9"/>
    </row>
    <row r="37" customFormat="false" ht="19.5" hidden="false" customHeight="true" outlineLevel="0" collapsed="false">
      <c r="B37" s="4"/>
      <c r="C37" s="10" t="s">
        <v>73</v>
      </c>
      <c r="D37" s="10" t="s">
        <v>29</v>
      </c>
      <c r="E37" s="11" t="s">
        <v>74</v>
      </c>
      <c r="F37" s="11" t="s">
        <v>24</v>
      </c>
      <c r="G37" s="8" t="s">
        <v>14</v>
      </c>
      <c r="H37" s="12"/>
    </row>
    <row r="38" customFormat="false" ht="19.5" hidden="false" customHeight="true" outlineLevel="0" collapsed="false">
      <c r="B38" s="4"/>
      <c r="C38" s="5" t="s">
        <v>75</v>
      </c>
      <c r="D38" s="5" t="s">
        <v>16</v>
      </c>
      <c r="E38" s="6" t="s">
        <v>74</v>
      </c>
      <c r="F38" s="7" t="s">
        <v>13</v>
      </c>
      <c r="G38" s="8" t="s">
        <v>14</v>
      </c>
      <c r="H38" s="9"/>
    </row>
    <row r="39" customFormat="false" ht="19.5" hidden="false" customHeight="true" outlineLevel="0" collapsed="false">
      <c r="B39" s="4"/>
      <c r="C39" s="10" t="s">
        <v>76</v>
      </c>
      <c r="D39" s="10" t="s">
        <v>29</v>
      </c>
      <c r="E39" s="11" t="s">
        <v>74</v>
      </c>
      <c r="F39" s="7" t="s">
        <v>13</v>
      </c>
      <c r="G39" s="8" t="s">
        <v>14</v>
      </c>
      <c r="H39" s="12"/>
    </row>
    <row r="40" customFormat="false" ht="6" hidden="false" customHeight="true" outlineLevel="0" collapsed="false">
      <c r="B40" s="13"/>
      <c r="C40" s="13"/>
      <c r="D40" s="13"/>
      <c r="E40" s="13"/>
      <c r="F40" s="13"/>
      <c r="G40" s="13"/>
      <c r="H40" s="13"/>
      <c r="I40" s="13"/>
    </row>
    <row r="42" customFormat="false" ht="25.5" hidden="false" customHeight="true" outlineLevel="0" collapsed="false">
      <c r="B42" s="14" t="s">
        <v>77</v>
      </c>
      <c r="C42" s="14"/>
    </row>
    <row r="43" customFormat="false" ht="19.5" hidden="false" customHeight="true" outlineLevel="0" collapsed="false">
      <c r="B43" s="15" t="s">
        <v>78</v>
      </c>
      <c r="C43" s="16" t="n">
        <f aca="false">COUNTA(G6:G41)</f>
        <v>30</v>
      </c>
    </row>
    <row r="44" customFormat="false" ht="19.5" hidden="false" customHeight="true" outlineLevel="0" collapsed="false">
      <c r="B44" s="15" t="s">
        <v>79</v>
      </c>
      <c r="C44" s="16" t="n">
        <f aca="false">COUNTIF(G6:G41,"Erledigt")</f>
        <v>0</v>
      </c>
    </row>
    <row r="45" customFormat="false" ht="19.5" hidden="false" customHeight="true" outlineLevel="0" collapsed="false">
      <c r="B45" s="15" t="s">
        <v>80</v>
      </c>
      <c r="C45" s="16" t="n">
        <f aca="false">COUNTIF(G6:G41,"In Bearbeitung")</f>
        <v>0</v>
      </c>
    </row>
    <row r="46" customFormat="false" ht="19.5" hidden="false" customHeight="true" outlineLevel="0" collapsed="false">
      <c r="B46" s="15" t="s">
        <v>14</v>
      </c>
      <c r="C46" s="16" t="n">
        <f aca="false">COUNTIF(G6:G41,"Offen")</f>
        <v>30</v>
      </c>
    </row>
    <row r="47" customFormat="false" ht="19.5" hidden="false" customHeight="true" outlineLevel="0" collapsed="false">
      <c r="B47" s="15" t="s">
        <v>81</v>
      </c>
      <c r="C47" s="17" t="n">
        <f aca="false">IFERROR(COUNTIF(G6:G41,"Erledigt")/COUNTA(G6:G41),0)</f>
        <v>0</v>
      </c>
    </row>
  </sheetData>
  <mergeCells count="8">
    <mergeCell ref="B2:I2"/>
    <mergeCell ref="B3:I3"/>
    <mergeCell ref="B6:B12"/>
    <mergeCell ref="B14:B19"/>
    <mergeCell ref="B21:B26"/>
    <mergeCell ref="B28:B32"/>
    <mergeCell ref="B34:B39"/>
    <mergeCell ref="B42:C42"/>
  </mergeCells>
  <dataValidations count="1">
    <dataValidation allowBlank="true" errorStyle="stop" operator="between" showDropDown="false" showErrorMessage="false" showInputMessage="false" sqref="G6:G12 G14:G19 G21:G26 G28:G32 G34:G39" type="list">
      <formula1>"Offen,In Bearbeitung,Erledigt,Nicht zutreffend"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40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82</v>
      </c>
      <c r="C2" s="1"/>
      <c r="D2" s="1"/>
      <c r="E2" s="1"/>
      <c r="F2" s="1"/>
    </row>
    <row r="3" customFormat="false" ht="19.5" hidden="false" customHeight="true" outlineLevel="0" collapsed="false">
      <c r="B3" s="2" t="s">
        <v>83</v>
      </c>
      <c r="C3" s="2"/>
      <c r="D3" s="2"/>
      <c r="E3" s="2"/>
      <c r="F3" s="2"/>
    </row>
    <row r="5" customFormat="false" ht="27.75" hidden="false" customHeight="true" outlineLevel="0" collapsed="false">
      <c r="B5" s="3" t="s">
        <v>84</v>
      </c>
      <c r="C5" s="3" t="s">
        <v>85</v>
      </c>
      <c r="D5" s="3" t="s">
        <v>4</v>
      </c>
      <c r="E5" s="3" t="s">
        <v>86</v>
      </c>
      <c r="F5" s="3" t="s">
        <v>7</v>
      </c>
    </row>
    <row r="6" customFormat="false" ht="21.75" hidden="false" customHeight="true" outlineLevel="0" collapsed="false">
      <c r="B6" s="4" t="s">
        <v>87</v>
      </c>
      <c r="C6" s="5" t="s">
        <v>88</v>
      </c>
      <c r="D6" s="5" t="s">
        <v>89</v>
      </c>
      <c r="E6" s="5" t="s">
        <v>90</v>
      </c>
      <c r="F6" s="8" t="s">
        <v>14</v>
      </c>
    </row>
    <row r="7" customFormat="false" ht="21.75" hidden="false" customHeight="true" outlineLevel="0" collapsed="false">
      <c r="B7" s="4"/>
      <c r="C7" s="10" t="s">
        <v>91</v>
      </c>
      <c r="D7" s="10" t="s">
        <v>92</v>
      </c>
      <c r="E7" s="10" t="s">
        <v>93</v>
      </c>
      <c r="F7" s="8" t="s">
        <v>14</v>
      </c>
    </row>
    <row r="8" customFormat="false" ht="21.75" hidden="false" customHeight="true" outlineLevel="0" collapsed="false">
      <c r="B8" s="4"/>
      <c r="C8" s="5" t="s">
        <v>94</v>
      </c>
      <c r="D8" s="5" t="s">
        <v>16</v>
      </c>
      <c r="E8" s="5" t="s">
        <v>95</v>
      </c>
      <c r="F8" s="8" t="s">
        <v>14</v>
      </c>
    </row>
    <row r="9" customFormat="false" ht="21.75" hidden="false" customHeight="true" outlineLevel="0" collapsed="false">
      <c r="B9" s="4"/>
      <c r="C9" s="10" t="s">
        <v>96</v>
      </c>
      <c r="D9" s="10" t="s">
        <v>39</v>
      </c>
      <c r="E9" s="10" t="s">
        <v>97</v>
      </c>
      <c r="F9" s="8" t="s">
        <v>14</v>
      </c>
    </row>
    <row r="10" customFormat="false" ht="21.75" hidden="false" customHeight="true" outlineLevel="0" collapsed="false">
      <c r="B10" s="4"/>
      <c r="C10" s="5" t="s">
        <v>98</v>
      </c>
      <c r="D10" s="5" t="s">
        <v>43</v>
      </c>
      <c r="E10" s="5" t="s">
        <v>99</v>
      </c>
      <c r="F10" s="8" t="s">
        <v>14</v>
      </c>
    </row>
    <row r="11" customFormat="false" ht="21.75" hidden="false" customHeight="true" outlineLevel="0" collapsed="false">
      <c r="B11" s="4"/>
      <c r="C11" s="10" t="s">
        <v>100</v>
      </c>
      <c r="D11" s="10" t="s">
        <v>29</v>
      </c>
      <c r="E11" s="10" t="s">
        <v>101</v>
      </c>
      <c r="F11" s="8" t="s">
        <v>14</v>
      </c>
    </row>
    <row r="12" customFormat="false" ht="6" hidden="false" customHeight="true" outlineLevel="0" collapsed="false">
      <c r="B12" s="13"/>
      <c r="C12" s="13"/>
      <c r="D12" s="13"/>
      <c r="E12" s="13"/>
      <c r="F12" s="13"/>
      <c r="G12" s="13"/>
    </row>
    <row r="13" customFormat="false" ht="21.75" hidden="false" customHeight="true" outlineLevel="0" collapsed="false">
      <c r="B13" s="18" t="s">
        <v>102</v>
      </c>
      <c r="C13" s="5" t="s">
        <v>103</v>
      </c>
      <c r="D13" s="5" t="s">
        <v>39</v>
      </c>
      <c r="E13" s="5" t="s">
        <v>104</v>
      </c>
      <c r="F13" s="8" t="s">
        <v>14</v>
      </c>
    </row>
    <row r="14" customFormat="false" ht="21.75" hidden="false" customHeight="true" outlineLevel="0" collapsed="false">
      <c r="B14" s="18"/>
      <c r="C14" s="10" t="s">
        <v>105</v>
      </c>
      <c r="D14" s="10" t="s">
        <v>59</v>
      </c>
      <c r="E14" s="10" t="s">
        <v>106</v>
      </c>
      <c r="F14" s="8" t="s">
        <v>14</v>
      </c>
    </row>
    <row r="15" customFormat="false" ht="21.75" hidden="false" customHeight="true" outlineLevel="0" collapsed="false">
      <c r="B15" s="18"/>
      <c r="C15" s="5" t="s">
        <v>107</v>
      </c>
      <c r="D15" s="5" t="s">
        <v>59</v>
      </c>
      <c r="E15" s="5" t="s">
        <v>108</v>
      </c>
      <c r="F15" s="8" t="s">
        <v>14</v>
      </c>
    </row>
    <row r="16" customFormat="false" ht="21.75" hidden="false" customHeight="true" outlineLevel="0" collapsed="false">
      <c r="B16" s="18"/>
      <c r="C16" s="10" t="s">
        <v>109</v>
      </c>
      <c r="D16" s="10" t="s">
        <v>29</v>
      </c>
      <c r="E16" s="10" t="s">
        <v>110</v>
      </c>
      <c r="F16" s="8" t="s">
        <v>14</v>
      </c>
    </row>
    <row r="17" customFormat="false" ht="21.75" hidden="false" customHeight="true" outlineLevel="0" collapsed="false">
      <c r="B17" s="18"/>
      <c r="C17" s="5" t="s">
        <v>111</v>
      </c>
      <c r="D17" s="5" t="s">
        <v>29</v>
      </c>
      <c r="E17" s="5" t="s">
        <v>101</v>
      </c>
      <c r="F17" s="8" t="s">
        <v>14</v>
      </c>
    </row>
    <row r="18" customFormat="false" ht="6" hidden="false" customHeight="true" outlineLevel="0" collapsed="false">
      <c r="B18" s="13"/>
      <c r="C18" s="13"/>
      <c r="D18" s="13"/>
      <c r="E18" s="13"/>
      <c r="F18" s="13"/>
      <c r="G18" s="13"/>
    </row>
    <row r="19" customFormat="false" ht="21.75" hidden="false" customHeight="true" outlineLevel="0" collapsed="false">
      <c r="B19" s="19" t="s">
        <v>112</v>
      </c>
      <c r="C19" s="5" t="s">
        <v>113</v>
      </c>
      <c r="D19" s="5" t="s">
        <v>59</v>
      </c>
      <c r="E19" s="5" t="s">
        <v>114</v>
      </c>
      <c r="F19" s="8" t="s">
        <v>14</v>
      </c>
    </row>
    <row r="20" customFormat="false" ht="21.75" hidden="false" customHeight="true" outlineLevel="0" collapsed="false">
      <c r="B20" s="19"/>
      <c r="C20" s="10" t="s">
        <v>115</v>
      </c>
      <c r="D20" s="10" t="s">
        <v>29</v>
      </c>
      <c r="E20" s="10" t="s">
        <v>116</v>
      </c>
      <c r="F20" s="8" t="s">
        <v>14</v>
      </c>
    </row>
    <row r="21" customFormat="false" ht="21.75" hidden="false" customHeight="true" outlineLevel="0" collapsed="false">
      <c r="B21" s="19"/>
      <c r="C21" s="5" t="s">
        <v>117</v>
      </c>
      <c r="D21" s="5" t="s">
        <v>118</v>
      </c>
      <c r="E21" s="5" t="s">
        <v>119</v>
      </c>
      <c r="F21" s="8" t="s">
        <v>14</v>
      </c>
    </row>
    <row r="22" customFormat="false" ht="21.75" hidden="false" customHeight="true" outlineLevel="0" collapsed="false">
      <c r="B22" s="19"/>
      <c r="C22" s="10" t="s">
        <v>120</v>
      </c>
      <c r="D22" s="10" t="s">
        <v>39</v>
      </c>
      <c r="E22" s="10" t="s">
        <v>121</v>
      </c>
      <c r="F22" s="8" t="s">
        <v>14</v>
      </c>
    </row>
    <row r="23" customFormat="false" ht="21.75" hidden="false" customHeight="true" outlineLevel="0" collapsed="false">
      <c r="B23" s="19"/>
      <c r="C23" s="5" t="s">
        <v>122</v>
      </c>
      <c r="D23" s="5" t="s">
        <v>29</v>
      </c>
      <c r="E23" s="5" t="s">
        <v>123</v>
      </c>
      <c r="F23" s="8" t="s">
        <v>14</v>
      </c>
    </row>
    <row r="24" customFormat="false" ht="21.75" hidden="false" customHeight="true" outlineLevel="0" collapsed="false">
      <c r="B24" s="19"/>
      <c r="C24" s="10" t="s">
        <v>124</v>
      </c>
      <c r="D24" s="10" t="s">
        <v>16</v>
      </c>
      <c r="E24" s="10" t="s">
        <v>125</v>
      </c>
      <c r="F24" s="8" t="s">
        <v>14</v>
      </c>
    </row>
    <row r="25" customFormat="false" ht="6" hidden="false" customHeight="true" outlineLevel="0" collapsed="false">
      <c r="B25" s="13"/>
      <c r="C25" s="13"/>
      <c r="D25" s="13"/>
      <c r="E25" s="13"/>
      <c r="F25" s="13"/>
      <c r="G25" s="13"/>
    </row>
  </sheetData>
  <mergeCells count="5">
    <mergeCell ref="B2:F2"/>
    <mergeCell ref="B3:F3"/>
    <mergeCell ref="B6:B11"/>
    <mergeCell ref="B13:B17"/>
    <mergeCell ref="B19:B24"/>
  </mergeCells>
  <dataValidations count="1">
    <dataValidation allowBlank="true" errorStyle="stop" operator="between" showDropDown="false" showErrorMessage="false" showInputMessage="false" sqref="F6:F11 F13:F17 F19:F24" type="list">
      <formula1>"Offen,In Bearbeitung,Erreicht,Nicht zutreffend"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4" min="4" style="0" width="20"/>
    <col collapsed="false" customWidth="true" hidden="false" outlineLevel="0" max="6" min="5" style="0" width="16"/>
    <col collapsed="false" customWidth="true" hidden="false" outlineLevel="0" max="7" min="7" style="0" width="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126</v>
      </c>
      <c r="C2" s="1"/>
      <c r="D2" s="1"/>
      <c r="E2" s="1"/>
      <c r="F2" s="1"/>
    </row>
    <row r="3" customFormat="false" ht="19.5" hidden="false" customHeight="true" outlineLevel="0" collapsed="false">
      <c r="B3" s="2" t="s">
        <v>127</v>
      </c>
      <c r="C3" s="2"/>
      <c r="D3" s="2"/>
      <c r="E3" s="2"/>
      <c r="F3" s="2"/>
    </row>
    <row r="5" customFormat="false" ht="27.75" hidden="false" customHeight="true" outlineLevel="0" collapsed="false">
      <c r="B5" s="3" t="s">
        <v>128</v>
      </c>
      <c r="C5" s="3" t="s">
        <v>129</v>
      </c>
      <c r="D5" s="3" t="s">
        <v>130</v>
      </c>
      <c r="E5" s="3" t="s">
        <v>131</v>
      </c>
      <c r="F5" s="3" t="s">
        <v>132</v>
      </c>
    </row>
    <row r="6" customFormat="false" ht="21.75" hidden="false" customHeight="true" outlineLevel="0" collapsed="false">
      <c r="B6" s="20" t="s">
        <v>133</v>
      </c>
      <c r="C6" s="5" t="s">
        <v>134</v>
      </c>
      <c r="D6" s="21" t="s">
        <v>135</v>
      </c>
      <c r="E6" s="8"/>
      <c r="F6" s="6" t="str">
        <f aca="false">IF(E6="","Ausstehend","Eingetragen")</f>
        <v>Ausstehend</v>
      </c>
    </row>
    <row r="7" customFormat="false" ht="21.75" hidden="false" customHeight="true" outlineLevel="0" collapsed="false">
      <c r="B7" s="22" t="s">
        <v>136</v>
      </c>
      <c r="C7" s="10" t="s">
        <v>137</v>
      </c>
      <c r="D7" s="21" t="s">
        <v>138</v>
      </c>
      <c r="E7" s="8"/>
      <c r="F7" s="11" t="str">
        <f aca="false">IF(E7="","Ausstehend","Eingetragen")</f>
        <v>Ausstehend</v>
      </c>
    </row>
    <row r="8" customFormat="false" ht="21.75" hidden="false" customHeight="true" outlineLevel="0" collapsed="false">
      <c r="B8" s="20" t="s">
        <v>139</v>
      </c>
      <c r="C8" s="5" t="s">
        <v>140</v>
      </c>
      <c r="D8" s="21" t="s">
        <v>138</v>
      </c>
      <c r="E8" s="8"/>
      <c r="F8" s="6" t="str">
        <f aca="false">IF(E8="","Ausstehend","Eingetragen")</f>
        <v>Ausstehend</v>
      </c>
    </row>
    <row r="9" customFormat="false" ht="21.75" hidden="false" customHeight="true" outlineLevel="0" collapsed="false">
      <c r="B9" s="22" t="s">
        <v>141</v>
      </c>
      <c r="C9" s="10" t="s">
        <v>142</v>
      </c>
      <c r="D9" s="21" t="s">
        <v>138</v>
      </c>
      <c r="E9" s="8"/>
      <c r="F9" s="11" t="str">
        <f aca="false">IF(E9="","Ausstehend","Eingetragen")</f>
        <v>Ausstehend</v>
      </c>
    </row>
    <row r="10" customFormat="false" ht="21.75" hidden="false" customHeight="true" outlineLevel="0" collapsed="false">
      <c r="B10" s="20" t="s">
        <v>143</v>
      </c>
      <c r="C10" s="5" t="s">
        <v>144</v>
      </c>
      <c r="D10" s="21" t="s">
        <v>145</v>
      </c>
      <c r="E10" s="8"/>
      <c r="F10" s="6" t="str">
        <f aca="false">IF(E10="","Ausstehend","Eingetragen")</f>
        <v>Ausstehend</v>
      </c>
    </row>
    <row r="11" customFormat="false" ht="21.75" hidden="false" customHeight="true" outlineLevel="0" collapsed="false">
      <c r="B11" s="22" t="s">
        <v>146</v>
      </c>
      <c r="C11" s="10" t="s">
        <v>147</v>
      </c>
      <c r="D11" s="21" t="s">
        <v>148</v>
      </c>
      <c r="E11" s="8"/>
      <c r="F11" s="11" t="str">
        <f aca="false">IF(E11="","Ausstehend","Eingetragen")</f>
        <v>Ausstehend</v>
      </c>
    </row>
    <row r="12" customFormat="false" ht="21.75" hidden="false" customHeight="true" outlineLevel="0" collapsed="false">
      <c r="B12" s="20" t="s">
        <v>149</v>
      </c>
      <c r="C12" s="5" t="s">
        <v>150</v>
      </c>
      <c r="D12" s="21" t="s">
        <v>151</v>
      </c>
      <c r="E12" s="8"/>
      <c r="F12" s="6" t="str">
        <f aca="false">IF(E12="","Ausstehend","Eingetragen")</f>
        <v>Ausstehend</v>
      </c>
    </row>
    <row r="13" customFormat="false" ht="21.75" hidden="false" customHeight="true" outlineLevel="0" collapsed="false">
      <c r="B13" s="22" t="s">
        <v>152</v>
      </c>
      <c r="C13" s="10" t="s">
        <v>153</v>
      </c>
      <c r="D13" s="21" t="s">
        <v>154</v>
      </c>
      <c r="E13" s="8"/>
      <c r="F13" s="11" t="str">
        <f aca="false">IF(E13="","Ausstehend","Eingetragen")</f>
        <v>Ausstehend</v>
      </c>
    </row>
    <row r="15" customFormat="false" ht="39.75" hidden="false" customHeight="true" outlineLevel="0" collapsed="false">
      <c r="B15" s="23" t="s">
        <v>155</v>
      </c>
      <c r="C15" s="23"/>
      <c r="D15" s="23"/>
      <c r="E15" s="23"/>
      <c r="F15" s="23"/>
    </row>
    <row r="17" customFormat="false" ht="25.5" hidden="false" customHeight="true" outlineLevel="0" collapsed="false">
      <c r="B17" s="14" t="s">
        <v>156</v>
      </c>
      <c r="C17" s="14"/>
      <c r="D17" s="14"/>
      <c r="E17" s="14"/>
      <c r="F17" s="14"/>
    </row>
    <row r="18" customFormat="false" ht="19.5" hidden="false" customHeight="true" outlineLevel="0" collapsed="false">
      <c r="B18" s="24" t="s">
        <v>157</v>
      </c>
      <c r="C18" s="24" t="s">
        <v>158</v>
      </c>
      <c r="D18" s="24" t="s">
        <v>159</v>
      </c>
    </row>
    <row r="19" customFormat="false" ht="19.5" hidden="false" customHeight="true" outlineLevel="0" collapsed="false">
      <c r="B19" s="5" t="s">
        <v>160</v>
      </c>
      <c r="C19" s="5" t="s">
        <v>161</v>
      </c>
      <c r="D19" s="25" t="s">
        <v>162</v>
      </c>
    </row>
    <row r="20" customFormat="false" ht="19.5" hidden="false" customHeight="true" outlineLevel="0" collapsed="false">
      <c r="B20" s="10" t="s">
        <v>163</v>
      </c>
      <c r="C20" s="10" t="s">
        <v>164</v>
      </c>
      <c r="D20" s="25" t="s">
        <v>165</v>
      </c>
    </row>
    <row r="21" customFormat="false" ht="19.5" hidden="false" customHeight="true" outlineLevel="0" collapsed="false">
      <c r="B21" s="5" t="s">
        <v>166</v>
      </c>
      <c r="C21" s="5" t="s">
        <v>167</v>
      </c>
      <c r="D21" s="25" t="s">
        <v>168</v>
      </c>
    </row>
    <row r="22" customFormat="false" ht="19.5" hidden="false" customHeight="true" outlineLevel="0" collapsed="false">
      <c r="B22" s="10" t="s">
        <v>169</v>
      </c>
      <c r="C22" s="10" t="s">
        <v>170</v>
      </c>
      <c r="D22" s="25" t="s">
        <v>171</v>
      </c>
    </row>
  </sheetData>
  <mergeCells count="4">
    <mergeCell ref="B2:F2"/>
    <mergeCell ref="B3:F3"/>
    <mergeCell ref="B15:F15"/>
    <mergeCell ref="B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4" min="3" style="0" width="26"/>
    <col collapsed="false" customWidth="true" hidden="false" outlineLevel="0" max="5" min="5" style="0" width="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172</v>
      </c>
      <c r="C2" s="1"/>
      <c r="D2" s="1"/>
    </row>
    <row r="3" customFormat="false" ht="19.5" hidden="false" customHeight="true" outlineLevel="0" collapsed="false">
      <c r="B3" s="2" t="s">
        <v>173</v>
      </c>
      <c r="C3" s="2"/>
      <c r="D3" s="2"/>
    </row>
    <row r="5" customFormat="false" ht="25.5" hidden="false" customHeight="true" outlineLevel="0" collapsed="false">
      <c r="B5" s="26" t="s">
        <v>174</v>
      </c>
      <c r="C5" s="26"/>
      <c r="D5" s="26"/>
    </row>
    <row r="7" customFormat="false" ht="21.75" hidden="false" customHeight="true" outlineLevel="0" collapsed="false">
      <c r="B7" s="15" t="s">
        <v>175</v>
      </c>
      <c r="C7" s="27"/>
    </row>
    <row r="9" customFormat="false" ht="21.75" hidden="false" customHeight="true" outlineLevel="0" collapsed="false">
      <c r="B9" s="15" t="s">
        <v>176</v>
      </c>
      <c r="C9" s="28"/>
    </row>
    <row r="11" customFormat="false" ht="21.75" hidden="false" customHeight="true" outlineLevel="0" collapsed="false">
      <c r="B11" s="15" t="s">
        <v>177</v>
      </c>
      <c r="C11" s="28"/>
    </row>
    <row r="13" customFormat="false" ht="21.75" hidden="false" customHeight="true" outlineLevel="0" collapsed="false">
      <c r="B13" s="15" t="s">
        <v>39</v>
      </c>
      <c r="C13" s="28"/>
    </row>
    <row r="15" customFormat="false" ht="21.75" hidden="false" customHeight="true" outlineLevel="0" collapsed="false">
      <c r="B15" s="15" t="s">
        <v>178</v>
      </c>
      <c r="C15" s="28"/>
    </row>
    <row r="17" customFormat="false" ht="25.5" hidden="false" customHeight="true" outlineLevel="0" collapsed="false">
      <c r="B17" s="14" t="s">
        <v>179</v>
      </c>
      <c r="C17" s="14"/>
      <c r="D17" s="14"/>
    </row>
    <row r="18" customFormat="false" ht="24" hidden="false" customHeight="true" outlineLevel="0" collapsed="false">
      <c r="B18" s="3" t="s">
        <v>180</v>
      </c>
      <c r="C18" s="3" t="s">
        <v>181</v>
      </c>
      <c r="D18" s="3" t="s">
        <v>129</v>
      </c>
    </row>
    <row r="19" customFormat="false" ht="21.75" hidden="false" customHeight="true" outlineLevel="0" collapsed="false">
      <c r="B19" s="29" t="s">
        <v>182</v>
      </c>
      <c r="C19" s="30" t="str">
        <f aca="false">IF(C7="","",C7-7)</f>
        <v/>
      </c>
      <c r="D19" s="5" t="s">
        <v>183</v>
      </c>
    </row>
    <row r="20" customFormat="false" ht="21.75" hidden="false" customHeight="true" outlineLevel="0" collapsed="false">
      <c r="B20" s="31" t="s">
        <v>184</v>
      </c>
      <c r="C20" s="30" t="str">
        <f aca="false">IF(C7="","",C7-3)</f>
        <v/>
      </c>
      <c r="D20" s="10" t="s">
        <v>185</v>
      </c>
    </row>
    <row r="21" customFormat="false" ht="21.75" hidden="false" customHeight="true" outlineLevel="0" collapsed="false">
      <c r="B21" s="29" t="s">
        <v>186</v>
      </c>
      <c r="C21" s="30" t="str">
        <f aca="false">IF(C7="","",C7)</f>
        <v/>
      </c>
      <c r="D21" s="5" t="s">
        <v>187</v>
      </c>
    </row>
    <row r="22" customFormat="false" ht="21.75" hidden="false" customHeight="true" outlineLevel="0" collapsed="false">
      <c r="B22" s="31" t="s">
        <v>53</v>
      </c>
      <c r="C22" s="30" t="str">
        <f aca="false">IF(C7="","",C7+4)</f>
        <v/>
      </c>
      <c r="D22" s="10" t="s">
        <v>188</v>
      </c>
    </row>
    <row r="23" customFormat="false" ht="21.75" hidden="false" customHeight="true" outlineLevel="0" collapsed="false">
      <c r="B23" s="29" t="s">
        <v>189</v>
      </c>
      <c r="C23" s="30" t="str">
        <f aca="false">IF(C7="","",C7+11)</f>
        <v/>
      </c>
      <c r="D23" s="5" t="s">
        <v>190</v>
      </c>
    </row>
    <row r="24" customFormat="false" ht="21.75" hidden="false" customHeight="true" outlineLevel="0" collapsed="false">
      <c r="B24" s="31" t="s">
        <v>191</v>
      </c>
      <c r="C24" s="30" t="str">
        <f aca="false">IF(C7="","",C7+29)</f>
        <v/>
      </c>
      <c r="D24" s="10" t="s">
        <v>192</v>
      </c>
    </row>
    <row r="25" customFormat="false" ht="21.75" hidden="false" customHeight="true" outlineLevel="0" collapsed="false">
      <c r="B25" s="29" t="s">
        <v>193</v>
      </c>
      <c r="C25" s="30" t="str">
        <f aca="false">IF(C7="","",C7+59)</f>
        <v/>
      </c>
      <c r="D25" s="5" t="s">
        <v>194</v>
      </c>
    </row>
    <row r="26" customFormat="false" ht="21.75" hidden="false" customHeight="true" outlineLevel="0" collapsed="false">
      <c r="B26" s="31" t="s">
        <v>195</v>
      </c>
      <c r="C26" s="30" t="str">
        <f aca="false">IF(C7="","",C7+84)</f>
        <v/>
      </c>
      <c r="D26" s="10" t="s">
        <v>196</v>
      </c>
    </row>
    <row r="27" customFormat="false" ht="21.75" hidden="false" customHeight="true" outlineLevel="0" collapsed="false">
      <c r="B27" s="29" t="s">
        <v>197</v>
      </c>
      <c r="C27" s="30" t="str">
        <f aca="false">IF(C7="","",C7+89)</f>
        <v/>
      </c>
      <c r="D27" s="5" t="s">
        <v>198</v>
      </c>
    </row>
    <row r="28" customFormat="false" ht="21.75" hidden="false" customHeight="true" outlineLevel="0" collapsed="false">
      <c r="B28" s="31" t="s">
        <v>199</v>
      </c>
      <c r="C28" s="30" t="str">
        <f aca="false">IF(C7="","",C7+89)</f>
        <v/>
      </c>
      <c r="D28" s="10" t="s">
        <v>200</v>
      </c>
    </row>
    <row r="30" customFormat="false" ht="36" hidden="false" customHeight="true" outlineLevel="0" collapsed="false">
      <c r="B30" s="23" t="s">
        <v>201</v>
      </c>
      <c r="C30" s="23"/>
      <c r="D30" s="23"/>
    </row>
  </sheetData>
  <mergeCells count="5">
    <mergeCell ref="B2:D2"/>
    <mergeCell ref="B3:D3"/>
    <mergeCell ref="B5:D5"/>
    <mergeCell ref="B17:D17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3" min="3" style="0" width="40"/>
    <col collapsed="false" customWidth="true" hidden="false" outlineLevel="0" max="4" min="4" style="0" width="38"/>
    <col collapsed="false" customWidth="true" hidden="false" outlineLevel="0" max="5" min="5" style="0" width="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202</v>
      </c>
      <c r="C2" s="1"/>
      <c r="D2" s="1"/>
    </row>
    <row r="3" customFormat="false" ht="19.5" hidden="false" customHeight="true" outlineLevel="0" collapsed="false">
      <c r="B3" s="2" t="s">
        <v>203</v>
      </c>
      <c r="C3" s="2"/>
      <c r="D3" s="2"/>
    </row>
    <row r="5" customFormat="false" ht="27.75" hidden="false" customHeight="true" outlineLevel="0" collapsed="false">
      <c r="B5" s="3" t="s">
        <v>204</v>
      </c>
      <c r="C5" s="3" t="s">
        <v>205</v>
      </c>
      <c r="D5" s="3" t="s">
        <v>206</v>
      </c>
    </row>
    <row r="6" customFormat="false" ht="51.75" hidden="false" customHeight="true" outlineLevel="0" collapsed="false">
      <c r="B6" s="32" t="s">
        <v>207</v>
      </c>
      <c r="C6" s="5" t="s">
        <v>208</v>
      </c>
      <c r="D6" s="33" t="s">
        <v>209</v>
      </c>
    </row>
    <row r="7" customFormat="false" ht="51.75" hidden="false" customHeight="true" outlineLevel="0" collapsed="false">
      <c r="B7" s="32" t="s">
        <v>210</v>
      </c>
      <c r="C7" s="10" t="s">
        <v>211</v>
      </c>
      <c r="D7" s="33" t="s">
        <v>212</v>
      </c>
    </row>
    <row r="8" customFormat="false" ht="51.75" hidden="false" customHeight="true" outlineLevel="0" collapsed="false">
      <c r="B8" s="32" t="s">
        <v>213</v>
      </c>
      <c r="C8" s="5" t="s">
        <v>214</v>
      </c>
      <c r="D8" s="33" t="s">
        <v>215</v>
      </c>
    </row>
    <row r="9" customFormat="false" ht="51.75" hidden="false" customHeight="true" outlineLevel="0" collapsed="false">
      <c r="B9" s="32" t="s">
        <v>216</v>
      </c>
      <c r="C9" s="10" t="s">
        <v>217</v>
      </c>
      <c r="D9" s="33" t="s">
        <v>218</v>
      </c>
    </row>
    <row r="10" customFormat="false" ht="51.75" hidden="false" customHeight="true" outlineLevel="0" collapsed="false">
      <c r="B10" s="32" t="s">
        <v>219</v>
      </c>
      <c r="C10" s="5" t="s">
        <v>220</v>
      </c>
      <c r="D10" s="33" t="s">
        <v>221</v>
      </c>
    </row>
    <row r="11" customFormat="false" ht="51.75" hidden="false" customHeight="true" outlineLevel="0" collapsed="false">
      <c r="B11" s="32" t="s">
        <v>222</v>
      </c>
      <c r="C11" s="10" t="s">
        <v>223</v>
      </c>
      <c r="D11" s="33" t="s">
        <v>224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2026-04-16T08:12:00Z</dcterms:created>
  <dc:creator>openpyxl</dc:creator>
  <dc:description/>
  <dc:language>en-US</dc:language>
  <cp:lastModifiedBy/>
  <dcterms:modified xsi:type="dcterms:W3CDTF">2026-04-16T08:12:00Z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