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Wochenplan" sheetId="1" state="visible" r:id="rId1"/>
    <sheet xmlns:r="http://schemas.openxmlformats.org/officeDocument/2006/relationships" name="Schichtzeiten" sheetId="2" state="visible" r:id="rId2"/>
    <sheet xmlns:r="http://schemas.openxmlformats.org/officeDocument/2006/relationships" name="Kostenrechner" sheetId="3" state="visible" r:id="rId3"/>
    <sheet xmlns:r="http://schemas.openxmlformats.org/officeDocument/2006/relationships" name="Anleitung" sheetId="4" state="visible" r:id="rId4"/>
  </sheets>
  <definedNames/>
  <calcPr calcId="124519" fullCalcOnLoad="1"/>
</workbook>
</file>

<file path=xl/styles.xml><?xml version="1.0" encoding="utf-8"?>
<styleSheet xmlns="http://schemas.openxmlformats.org/spreadsheetml/2006/main">
  <numFmts count="2">
    <numFmt numFmtId="164" formatCode="DD.MM."/>
    <numFmt numFmtId="165" formatCode="#,##0.00 €"/>
  </numFmts>
  <fonts count="9">
    <font>
      <name val="Calibri"/>
      <family val="2"/>
      <color theme="1"/>
      <sz val="11"/>
      <scheme val="minor"/>
    </font>
    <font>
      <b val="1"/>
      <color rgb="00FFFFFF"/>
    </font>
    <font>
      <color rgb="000000FF"/>
    </font>
    <font>
      <b val="1"/>
      <sz val="16"/>
    </font>
    <font>
      <b val="1"/>
    </font>
    <font>
      <i val="1"/>
      <color rgb="00FF0000"/>
    </font>
    <font>
      <b val="1"/>
      <sz val="12"/>
    </font>
    <font>
      <i val="1"/>
      <sz val="10"/>
    </font>
    <font>
      <sz val="11"/>
    </font>
  </fonts>
  <fills count="5">
    <fill>
      <patternFill/>
    </fill>
    <fill>
      <patternFill patternType="gray125"/>
    </fill>
    <fill>
      <patternFill patternType="solid">
        <fgColor rgb="004472C4"/>
      </patternFill>
    </fill>
    <fill>
      <patternFill patternType="solid">
        <fgColor rgb="00FFE699"/>
      </patternFill>
    </fill>
    <fill>
      <patternFill patternType="solid">
        <fgColor rgb="00FFFF00"/>
      </patternFill>
    </fill>
  </fills>
  <borders count="2">
    <border>
      <left/>
      <right/>
      <top/>
      <bottom/>
      <diagonal/>
    </border>
    <border>
      <left style="thin"/>
      <right style="thin"/>
      <top style="thin"/>
      <bottom style="thin"/>
    </border>
  </borders>
  <cellStyleXfs count="1">
    <xf numFmtId="0" fontId="0" fillId="0" borderId="0"/>
  </cellStyleXfs>
  <cellXfs count="23">
    <xf numFmtId="0" fontId="0" fillId="0" borderId="0" pivotButton="0" quotePrefix="0" xfId="0"/>
    <xf numFmtId="0" fontId="3" fillId="0" borderId="0" pivotButton="0" quotePrefix="0" xfId="0"/>
    <xf numFmtId="0" fontId="2" fillId="0" borderId="0" pivotButton="0" quotePrefix="0" xfId="0"/>
    <xf numFmtId="164" fontId="0" fillId="0" borderId="0" applyAlignment="1" pivotButton="0" quotePrefix="0" xfId="0">
      <alignment horizontal="center" vertical="center"/>
    </xf>
    <xf numFmtId="164" fontId="0" fillId="3" borderId="0" applyAlignment="1" pivotButton="0" quotePrefix="0" xfId="0">
      <alignment horizontal="center" vertical="center"/>
    </xf>
    <xf numFmtId="0" fontId="1" fillId="2" borderId="1" applyAlignment="1" pivotButton="0" quotePrefix="0" xfId="0">
      <alignment horizontal="center" vertical="center"/>
    </xf>
    <xf numFmtId="0" fontId="1" fillId="3" borderId="1" applyAlignment="1" pivotButton="0" quotePrefix="0" xfId="0">
      <alignment horizontal="center" vertical="center"/>
    </xf>
    <xf numFmtId="0" fontId="0" fillId="0" borderId="1" applyAlignment="1" pivotButton="0" quotePrefix="0" xfId="0">
      <alignment horizontal="left" vertical="center"/>
    </xf>
    <xf numFmtId="0" fontId="2" fillId="0" borderId="1" applyAlignment="1" pivotButton="0" quotePrefix="0" xfId="0">
      <alignment horizontal="center" vertical="center"/>
    </xf>
    <xf numFmtId="0" fontId="2" fillId="3" borderId="1" applyAlignment="1" pivotButton="0" quotePrefix="0" xfId="0">
      <alignment horizontal="center" vertical="center"/>
    </xf>
    <xf numFmtId="2" fontId="0" fillId="0" borderId="1" applyAlignment="1" pivotButton="0" quotePrefix="0" xfId="0">
      <alignment horizontal="center" vertical="center"/>
    </xf>
    <xf numFmtId="0" fontId="4" fillId="0" borderId="1" pivotButton="0" quotePrefix="0" xfId="0"/>
    <xf numFmtId="0" fontId="4" fillId="0" borderId="1" applyAlignment="1" pivotButton="0" quotePrefix="0" xfId="0">
      <alignment horizontal="center" vertical="center"/>
    </xf>
    <xf numFmtId="2" fontId="4" fillId="0" borderId="1" pivotButton="0" quotePrefix="0" xfId="0"/>
    <xf numFmtId="0" fontId="5" fillId="0" borderId="0" pivotButton="0" quotePrefix="0" xfId="0"/>
    <xf numFmtId="0" fontId="0" fillId="0" borderId="1" applyAlignment="1" pivotButton="0" quotePrefix="0" xfId="0">
      <alignment horizontal="center" vertical="center"/>
    </xf>
    <xf numFmtId="0" fontId="6" fillId="0" borderId="0" pivotButton="0" quotePrefix="0" xfId="0"/>
    <xf numFmtId="0" fontId="2" fillId="4" borderId="1" pivotButton="0" quotePrefix="0" xfId="0"/>
    <xf numFmtId="165" fontId="2" fillId="4" borderId="1" pivotButton="0" quotePrefix="0" xfId="0"/>
    <xf numFmtId="2" fontId="0" fillId="0" borderId="1" pivotButton="0" quotePrefix="0" xfId="0"/>
    <xf numFmtId="165" fontId="0" fillId="0" borderId="1" pivotButton="0" quotePrefix="0" xfId="0"/>
    <xf numFmtId="0" fontId="7" fillId="0" borderId="0" pivotButton="0" quotePrefix="0" xfId="0"/>
    <xf numFmtId="0" fontId="8"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I17"/>
  <sheetViews>
    <sheetView workbookViewId="0">
      <selection activeCell="A1" sqref="A1"/>
    </sheetView>
  </sheetViews>
  <sheetFormatPr baseColWidth="8" defaultRowHeight="15"/>
  <cols>
    <col width="22" customWidth="1" min="1" max="1"/>
    <col width="8" customWidth="1" min="2" max="2"/>
    <col width="8" customWidth="1" min="3" max="3"/>
    <col width="8" customWidth="1" min="4" max="4"/>
    <col width="8" customWidth="1" min="5" max="5"/>
    <col width="8" customWidth="1" min="6" max="6"/>
    <col width="8" customWidth="1" min="7" max="7"/>
    <col width="8" customWidth="1" min="8" max="8"/>
    <col width="14" customWidth="1" min="9" max="9"/>
  </cols>
  <sheetData>
    <row r="1">
      <c r="A1" s="1" t="inlineStr">
        <is>
          <t>Personaleinsatzplanung</t>
        </is>
      </c>
    </row>
    <row r="3">
      <c r="A3" t="inlineStr">
        <is>
          <t>Kalenderwoche:</t>
        </is>
      </c>
      <c r="B3" s="2" t="n">
        <v>1</v>
      </c>
      <c r="C3" t="inlineStr">
        <is>
          <t>Jahr:</t>
        </is>
      </c>
      <c r="D3" s="2" t="n">
        <v>2025</v>
      </c>
    </row>
    <row r="4">
      <c r="B4" s="3">
        <f>DATE(D3,1,1)+((B3-1)*7)+0-WEEKDAY(DATE(D3,1,1),2)+1</f>
        <v/>
      </c>
      <c r="C4" s="3">
        <f>DATE(D3,1,1)+((B3-1)*7)+1-WEEKDAY(DATE(D3,1,1),2)+1</f>
        <v/>
      </c>
      <c r="D4" s="3">
        <f>DATE(D3,1,1)+((B3-1)*7)+2-WEEKDAY(DATE(D3,1,1),2)+1</f>
        <v/>
      </c>
      <c r="E4" s="3">
        <f>DATE(D3,1,1)+((B3-1)*7)+3-WEEKDAY(DATE(D3,1,1),2)+1</f>
        <v/>
      </c>
      <c r="F4" s="3">
        <f>DATE(D3,1,1)+((B3-1)*7)+4-WEEKDAY(DATE(D3,1,1),2)+1</f>
        <v/>
      </c>
      <c r="G4" s="4">
        <f>DATE(D3,1,1)+((B3-1)*7)+5-WEEKDAY(DATE(D3,1,1),2)+1</f>
        <v/>
      </c>
      <c r="H4" s="4">
        <f>DATE(D3,1,1)+((B3-1)*7)+6-WEEKDAY(DATE(D3,1,1),2)+1</f>
        <v/>
      </c>
    </row>
    <row r="5">
      <c r="A5" s="5" t="inlineStr">
        <is>
          <t>Mitarbeiter</t>
        </is>
      </c>
      <c r="B5" s="5" t="inlineStr">
        <is>
          <t>Mo</t>
        </is>
      </c>
      <c r="C5" s="5" t="inlineStr">
        <is>
          <t>Di</t>
        </is>
      </c>
      <c r="D5" s="5" t="inlineStr">
        <is>
          <t>Mi</t>
        </is>
      </c>
      <c r="E5" s="5" t="inlineStr">
        <is>
          <t>Do</t>
        </is>
      </c>
      <c r="F5" s="5" t="inlineStr">
        <is>
          <t>Fr</t>
        </is>
      </c>
      <c r="G5" s="6" t="inlineStr">
        <is>
          <t>Sa</t>
        </is>
      </c>
      <c r="H5" s="6" t="inlineStr">
        <is>
          <t>So</t>
        </is>
      </c>
      <c r="I5" s="5" t="inlineStr">
        <is>
          <t>Wochen-Std.</t>
        </is>
      </c>
    </row>
    <row r="6">
      <c r="A6" s="7" t="inlineStr">
        <is>
          <t>Müller, Thomas</t>
        </is>
      </c>
      <c r="B6" s="8" t="inlineStr">
        <is>
          <t>F</t>
        </is>
      </c>
      <c r="C6" s="8" t="inlineStr">
        <is>
          <t>F</t>
        </is>
      </c>
      <c r="D6" s="8" t="inlineStr">
        <is>
          <t>F</t>
        </is>
      </c>
      <c r="E6" s="8" t="inlineStr">
        <is>
          <t>F</t>
        </is>
      </c>
      <c r="F6" s="8" t="inlineStr">
        <is>
          <t>F</t>
        </is>
      </c>
      <c r="G6" s="9" t="inlineStr">
        <is>
          <t>X</t>
        </is>
      </c>
      <c r="H6" s="9" t="inlineStr">
        <is>
          <t>X</t>
        </is>
      </c>
      <c r="I6" s="10">
        <f>SUMPRODUCT((B6:H6&lt;&gt;"")*IFERROR(VLOOKUP(B6:H6,Schichtzeiten!$A$2:$F$9,6,FALSE),0))</f>
        <v/>
      </c>
    </row>
    <row r="7">
      <c r="A7" s="7" t="inlineStr">
        <is>
          <t>Schmidt, Anna</t>
        </is>
      </c>
      <c r="B7" s="8" t="inlineStr">
        <is>
          <t>S</t>
        </is>
      </c>
      <c r="C7" s="8" t="inlineStr">
        <is>
          <t>S</t>
        </is>
      </c>
      <c r="D7" s="8" t="inlineStr">
        <is>
          <t>S</t>
        </is>
      </c>
      <c r="E7" s="8" t="inlineStr">
        <is>
          <t>S</t>
        </is>
      </c>
      <c r="F7" s="8" t="inlineStr">
        <is>
          <t>S</t>
        </is>
      </c>
      <c r="G7" s="9" t="inlineStr">
        <is>
          <t>X</t>
        </is>
      </c>
      <c r="H7" s="9" t="inlineStr">
        <is>
          <t>X</t>
        </is>
      </c>
      <c r="I7" s="10">
        <f>SUMPRODUCT((B7:H7&lt;&gt;"")*IFERROR(VLOOKUP(B7:H7,Schichtzeiten!$A$2:$F$9,6,FALSE),0))</f>
        <v/>
      </c>
    </row>
    <row r="8">
      <c r="A8" s="7" t="inlineStr">
        <is>
          <t>Weber, Michael</t>
        </is>
      </c>
      <c r="B8" s="8" t="inlineStr">
        <is>
          <t>F</t>
        </is>
      </c>
      <c r="C8" s="8" t="inlineStr">
        <is>
          <t>F</t>
        </is>
      </c>
      <c r="D8" s="8" t="inlineStr">
        <is>
          <t>S</t>
        </is>
      </c>
      <c r="E8" s="8" t="inlineStr">
        <is>
          <t>S</t>
        </is>
      </c>
      <c r="F8" s="8" t="inlineStr">
        <is>
          <t>F</t>
        </is>
      </c>
      <c r="G8" s="9" t="inlineStr">
        <is>
          <t>X</t>
        </is>
      </c>
      <c r="H8" s="9" t="inlineStr">
        <is>
          <t>X</t>
        </is>
      </c>
      <c r="I8" s="10">
        <f>SUMPRODUCT((B8:H8&lt;&gt;"")*IFERROR(VLOOKUP(B8:H8,Schichtzeiten!$A$2:$F$9,6,FALSE),0))</f>
        <v/>
      </c>
    </row>
    <row r="9">
      <c r="A9" s="7" t="inlineStr">
        <is>
          <t>Fischer, Laura</t>
        </is>
      </c>
      <c r="B9" s="8" t="inlineStr">
        <is>
          <t>T</t>
        </is>
      </c>
      <c r="C9" s="8" t="inlineStr">
        <is>
          <t>T</t>
        </is>
      </c>
      <c r="D9" s="8" t="inlineStr">
        <is>
          <t>T</t>
        </is>
      </c>
      <c r="E9" s="8" t="inlineStr">
        <is>
          <t>T</t>
        </is>
      </c>
      <c r="F9" s="8" t="inlineStr">
        <is>
          <t>T</t>
        </is>
      </c>
      <c r="G9" s="9" t="inlineStr">
        <is>
          <t>X</t>
        </is>
      </c>
      <c r="H9" s="9" t="inlineStr">
        <is>
          <t>X</t>
        </is>
      </c>
      <c r="I9" s="10">
        <f>SUMPRODUCT((B9:H9&lt;&gt;"")*IFERROR(VLOOKUP(B9:H9,Schichtzeiten!$A$2:$F$9,6,FALSE),0))</f>
        <v/>
      </c>
    </row>
    <row r="10">
      <c r="A10" s="7" t="inlineStr">
        <is>
          <t>Wagner, Stefan</t>
        </is>
      </c>
      <c r="B10" s="8" t="inlineStr">
        <is>
          <t>N</t>
        </is>
      </c>
      <c r="C10" s="8" t="inlineStr">
        <is>
          <t>N</t>
        </is>
      </c>
      <c r="D10" s="8" t="inlineStr">
        <is>
          <t>N</t>
        </is>
      </c>
      <c r="E10" s="8" t="inlineStr">
        <is>
          <t>X</t>
        </is>
      </c>
      <c r="F10" s="8" t="inlineStr">
        <is>
          <t>X</t>
        </is>
      </c>
      <c r="G10" s="9" t="inlineStr">
        <is>
          <t>N</t>
        </is>
      </c>
      <c r="H10" s="9" t="inlineStr">
        <is>
          <t>N</t>
        </is>
      </c>
      <c r="I10" s="10">
        <f>SUMPRODUCT((B10:H10&lt;&gt;"")*IFERROR(VLOOKUP(B10:H10,Schichtzeiten!$A$2:$F$9,6,FALSE),0))</f>
        <v/>
      </c>
    </row>
    <row r="11">
      <c r="A11" s="7" t="inlineStr">
        <is>
          <t>Becker, Julia</t>
        </is>
      </c>
      <c r="B11" s="8" t="inlineStr">
        <is>
          <t>H</t>
        </is>
      </c>
      <c r="C11" s="8" t="inlineStr">
        <is>
          <t>H</t>
        </is>
      </c>
      <c r="D11" s="8" t="inlineStr">
        <is>
          <t>T</t>
        </is>
      </c>
      <c r="E11" s="8" t="inlineStr">
        <is>
          <t>T</t>
        </is>
      </c>
      <c r="F11" s="8" t="inlineStr">
        <is>
          <t>H</t>
        </is>
      </c>
      <c r="G11" s="9" t="inlineStr">
        <is>
          <t>X</t>
        </is>
      </c>
      <c r="H11" s="9" t="inlineStr">
        <is>
          <t>X</t>
        </is>
      </c>
      <c r="I11" s="10">
        <f>SUMPRODUCT((B11:H11&lt;&gt;"")*IFERROR(VLOOKUP(B11:H11,Schichtzeiten!$A$2:$F$9,6,FALSE),0))</f>
        <v/>
      </c>
    </row>
    <row r="12">
      <c r="A12" s="7" t="inlineStr">
        <is>
          <t>Hoffmann, Peter</t>
        </is>
      </c>
      <c r="B12" s="8" t="inlineStr">
        <is>
          <t>U</t>
        </is>
      </c>
      <c r="C12" s="8" t="inlineStr">
        <is>
          <t>U</t>
        </is>
      </c>
      <c r="D12" s="8" t="inlineStr">
        <is>
          <t>U</t>
        </is>
      </c>
      <c r="E12" s="8" t="inlineStr">
        <is>
          <t>U</t>
        </is>
      </c>
      <c r="F12" s="8" t="inlineStr">
        <is>
          <t>U</t>
        </is>
      </c>
      <c r="G12" s="9" t="inlineStr">
        <is>
          <t>X</t>
        </is>
      </c>
      <c r="H12" s="9" t="inlineStr">
        <is>
          <t>X</t>
        </is>
      </c>
      <c r="I12" s="10">
        <f>SUMPRODUCT((B12:H12&lt;&gt;"")*IFERROR(VLOOKUP(B12:H12,Schichtzeiten!$A$2:$F$9,6,FALSE),0))</f>
        <v/>
      </c>
    </row>
    <row r="13">
      <c r="A13" s="7" t="inlineStr">
        <is>
          <t>Koch, Sabine</t>
        </is>
      </c>
      <c r="B13" s="8" t="inlineStr">
        <is>
          <t>F</t>
        </is>
      </c>
      <c r="C13" s="8" t="inlineStr">
        <is>
          <t>S</t>
        </is>
      </c>
      <c r="D13" s="8" t="inlineStr">
        <is>
          <t>F</t>
        </is>
      </c>
      <c r="E13" s="8" t="inlineStr">
        <is>
          <t>S</t>
        </is>
      </c>
      <c r="F13" s="8" t="inlineStr">
        <is>
          <t>F</t>
        </is>
      </c>
      <c r="G13" s="9" t="inlineStr">
        <is>
          <t>S</t>
        </is>
      </c>
      <c r="H13" s="9" t="inlineStr">
        <is>
          <t>X</t>
        </is>
      </c>
      <c r="I13" s="10">
        <f>SUMPRODUCT((B13:H13&lt;&gt;"")*IFERROR(VLOOKUP(B13:H13,Schichtzeiten!$A$2:$F$9,6,FALSE),0))</f>
        <v/>
      </c>
    </row>
    <row r="15">
      <c r="A15" s="11" t="inlineStr">
        <is>
          <t>Summe Schichten pro Tag</t>
        </is>
      </c>
      <c r="B15" s="12">
        <f>COUNTIF(B6:B13,"&lt;&gt;X")-COUNTIF(B6:B13,"U")-COUNTIF(B6:B13,"K")</f>
        <v/>
      </c>
      <c r="C15" s="12">
        <f>COUNTIF(C6:C13,"&lt;&gt;X")-COUNTIF(C6:C13,"U")-COUNTIF(C6:C13,"K")</f>
        <v/>
      </c>
      <c r="D15" s="12">
        <f>COUNTIF(D6:D13,"&lt;&gt;X")-COUNTIF(D6:D13,"U")-COUNTIF(D6:D13,"K")</f>
        <v/>
      </c>
      <c r="E15" s="12">
        <f>COUNTIF(E6:E13,"&lt;&gt;X")-COUNTIF(E6:E13,"U")-COUNTIF(E6:E13,"K")</f>
        <v/>
      </c>
      <c r="F15" s="12">
        <f>COUNTIF(F6:F13,"&lt;&gt;X")-COUNTIF(F6:F13,"U")-COUNTIF(F6:F13,"K")</f>
        <v/>
      </c>
      <c r="G15" s="12">
        <f>COUNTIF(G6:G13,"&lt;&gt;X")-COUNTIF(G6:G13,"U")-COUNTIF(G6:G13,"K")</f>
        <v/>
      </c>
      <c r="H15" s="12">
        <f>COUNTIF(H6:H13,"&lt;&gt;X")-COUNTIF(H6:H13,"U")-COUNTIF(H6:H13,"K")</f>
        <v/>
      </c>
      <c r="I15" s="13">
        <f>SUM(I6:I13)</f>
        <v/>
      </c>
    </row>
    <row r="17">
      <c r="A17" s="14" t="inlineStr">
        <is>
          <t>Hinweis: Doppelbelegungen werden rot markiert</t>
        </is>
      </c>
    </row>
  </sheetData>
  <mergeCells count="1">
    <mergeCell ref="A1:I1"/>
  </mergeCells>
  <dataValidations count="1">
    <dataValidation sqref="B6 B7 B8 B9 B10 B11 B12 B13 C6 C7 C8 C9 C10 C11 C12 C13 D6 D7 D8 D9 D10 D11 D12 D13 E6 E7 E8 E9 E10 E11 E12 E13 F6 F7 F8 F9 F10 F11 F12 F13 G6 G7 G8 G9 G10 G11 G12 G13 H6 H7 H8 H9 H10 H11 H12 H13" showDropDown="0" showInputMessage="0" showErrorMessage="0" allowBlank="1" errorTitle="Ungültiges Kürzel" error="Bitte wählen Sie ein gültiges Schichtkürzel" type="list">
      <formula1>"F,S,N,T,H,U,K,X"</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F9"/>
  <sheetViews>
    <sheetView workbookViewId="0">
      <selection activeCell="A1" sqref="A1"/>
    </sheetView>
  </sheetViews>
  <sheetFormatPr baseColWidth="8" defaultRowHeight="15"/>
  <cols>
    <col width="15" customWidth="1" min="1" max="1"/>
    <col width="18" customWidth="1" min="2" max="2"/>
    <col width="12" customWidth="1" min="3" max="3"/>
    <col width="12" customWidth="1" min="4" max="4"/>
    <col width="14" customWidth="1" min="5" max="5"/>
    <col width="14" customWidth="1" min="6" max="6"/>
  </cols>
  <sheetData>
    <row r="1">
      <c r="A1" s="5" t="inlineStr">
        <is>
          <t>Schichtkürzel</t>
        </is>
      </c>
      <c r="B1" s="5" t="inlineStr">
        <is>
          <t>Beschreibung</t>
        </is>
      </c>
      <c r="C1" s="5" t="inlineStr">
        <is>
          <t>Startzeit</t>
        </is>
      </c>
      <c r="D1" s="5" t="inlineStr">
        <is>
          <t>Endzeit</t>
        </is>
      </c>
      <c r="E1" s="5" t="inlineStr">
        <is>
          <t>Pause (Min)</t>
        </is>
      </c>
      <c r="F1" s="5" t="inlineStr">
        <is>
          <t>Netto-Stunden</t>
        </is>
      </c>
    </row>
    <row r="2">
      <c r="A2" s="8" t="inlineStr">
        <is>
          <t>F</t>
        </is>
      </c>
      <c r="B2" s="15" t="inlineStr">
        <is>
          <t>Frühschicht</t>
        </is>
      </c>
      <c r="C2" s="8" t="inlineStr">
        <is>
          <t>06:00</t>
        </is>
      </c>
      <c r="D2" s="8" t="inlineStr">
        <is>
          <t>14:00</t>
        </is>
      </c>
      <c r="E2" s="8" t="n">
        <v>30</v>
      </c>
      <c r="F2" s="10">
        <f>IF(D2="","",IF(D2&lt;C2,(1-C2+D2-E2/1440)*24,(D2-C2-E2/1440)*24))</f>
        <v/>
      </c>
    </row>
    <row r="3">
      <c r="A3" s="8" t="inlineStr">
        <is>
          <t>S</t>
        </is>
      </c>
      <c r="B3" s="15" t="inlineStr">
        <is>
          <t>Spätschicht</t>
        </is>
      </c>
      <c r="C3" s="8" t="inlineStr">
        <is>
          <t>14:00</t>
        </is>
      </c>
      <c r="D3" s="8" t="inlineStr">
        <is>
          <t>22:00</t>
        </is>
      </c>
      <c r="E3" s="8" t="n">
        <v>30</v>
      </c>
      <c r="F3" s="10">
        <f>IF(D3="","",IF(D3&lt;C3,(1-C3+D3-E3/1440)*24,(D3-C3-E3/1440)*24))</f>
        <v/>
      </c>
    </row>
    <row r="4">
      <c r="A4" s="8" t="inlineStr">
        <is>
          <t>N</t>
        </is>
      </c>
      <c r="B4" s="15" t="inlineStr">
        <is>
          <t>Nachtschicht</t>
        </is>
      </c>
      <c r="C4" s="8" t="inlineStr">
        <is>
          <t>22:00</t>
        </is>
      </c>
      <c r="D4" s="8" t="inlineStr">
        <is>
          <t>06:00</t>
        </is>
      </c>
      <c r="E4" s="8" t="n">
        <v>45</v>
      </c>
      <c r="F4" s="10">
        <f>IF(D4="","",IF(D4&lt;C4,(1-C4+D4-E4/1440)*24,(D4-C4-E4/1440)*24))</f>
        <v/>
      </c>
    </row>
    <row r="5">
      <c r="A5" s="8" t="inlineStr">
        <is>
          <t>T</t>
        </is>
      </c>
      <c r="B5" s="15" t="inlineStr">
        <is>
          <t>Tagschicht</t>
        </is>
      </c>
      <c r="C5" s="8" t="inlineStr">
        <is>
          <t>08:00</t>
        </is>
      </c>
      <c r="D5" s="8" t="inlineStr">
        <is>
          <t>17:00</t>
        </is>
      </c>
      <c r="E5" s="8" t="n">
        <v>60</v>
      </c>
      <c r="F5" s="10">
        <f>IF(D5="","",IF(D5&lt;C5,(1-C5+D5-E5/1440)*24,(D5-C5-E5/1440)*24))</f>
        <v/>
      </c>
    </row>
    <row r="6">
      <c r="A6" s="8" t="inlineStr">
        <is>
          <t>H</t>
        </is>
      </c>
      <c r="B6" s="15" t="inlineStr">
        <is>
          <t>Halbtagschicht</t>
        </is>
      </c>
      <c r="C6" s="8" t="inlineStr">
        <is>
          <t>08:00</t>
        </is>
      </c>
      <c r="D6" s="8" t="inlineStr">
        <is>
          <t>12:00</t>
        </is>
      </c>
      <c r="E6" s="8" t="n">
        <v>0</v>
      </c>
      <c r="F6" s="10">
        <f>IF(D6="","",IF(D6&lt;C6,(1-C6+D6-E6/1440)*24,(D6-C6-E6/1440)*24))</f>
        <v/>
      </c>
    </row>
    <row r="7">
      <c r="A7" s="8" t="inlineStr">
        <is>
          <t>U</t>
        </is>
      </c>
      <c r="B7" s="15" t="inlineStr">
        <is>
          <t>Urlaub</t>
        </is>
      </c>
      <c r="C7" s="8" t="inlineStr"/>
      <c r="D7" s="8" t="inlineStr"/>
      <c r="E7" s="8" t="n">
        <v>0</v>
      </c>
      <c r="F7" s="10" t="n">
        <v>0</v>
      </c>
    </row>
    <row r="8">
      <c r="A8" s="8" t="inlineStr">
        <is>
          <t>K</t>
        </is>
      </c>
      <c r="B8" s="15" t="inlineStr">
        <is>
          <t>Krank</t>
        </is>
      </c>
      <c r="C8" s="8" t="inlineStr"/>
      <c r="D8" s="8" t="inlineStr"/>
      <c r="E8" s="8" t="n">
        <v>0</v>
      </c>
      <c r="F8" s="10" t="n">
        <v>0</v>
      </c>
    </row>
    <row r="9">
      <c r="A9" s="8" t="inlineStr">
        <is>
          <t>X</t>
        </is>
      </c>
      <c r="B9" s="15" t="inlineStr">
        <is>
          <t>Frei</t>
        </is>
      </c>
      <c r="C9" s="8" t="inlineStr"/>
      <c r="D9" s="8" t="inlineStr"/>
      <c r="E9" s="8" t="n">
        <v>0</v>
      </c>
      <c r="F9" s="10" t="n">
        <v>0</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22"/>
  <sheetViews>
    <sheetView workbookViewId="0">
      <selection activeCell="A1" sqref="A1"/>
    </sheetView>
  </sheetViews>
  <sheetFormatPr baseColWidth="8" defaultRowHeight="15"/>
  <cols>
    <col width="35" customWidth="1" min="1" max="1"/>
    <col width="18" customWidth="1" min="2" max="2"/>
  </cols>
  <sheetData>
    <row r="1">
      <c r="A1" s="1" t="inlineStr">
        <is>
          <t>Schichtkosten-Rechner</t>
        </is>
      </c>
    </row>
    <row r="3">
      <c r="A3" s="16" t="inlineStr">
        <is>
          <t>Eingaben</t>
        </is>
      </c>
    </row>
    <row r="4">
      <c r="A4" t="inlineStr">
        <is>
          <t>Anzahl Mitarbeiter:</t>
        </is>
      </c>
      <c r="B4" s="17" t="n">
        <v>5</v>
      </c>
    </row>
    <row r="5">
      <c r="A5" t="inlineStr">
        <is>
          <t>Stunden pro Schicht:</t>
        </is>
      </c>
      <c r="B5" s="17" t="n">
        <v>8</v>
      </c>
    </row>
    <row r="6">
      <c r="A6" t="inlineStr">
        <is>
          <t>Stundenlohn (€):</t>
        </is>
      </c>
      <c r="B6" s="18" t="n">
        <v>15.5</v>
      </c>
    </row>
    <row r="7">
      <c r="A7" t="inlineStr">
        <is>
          <t>Schichten pro Woche:</t>
        </is>
      </c>
      <c r="B7" s="17" t="n">
        <v>5</v>
      </c>
    </row>
    <row r="8">
      <c r="A8" t="inlineStr">
        <is>
          <t>Wochen im Monat:</t>
        </is>
      </c>
      <c r="B8" s="17" t="n">
        <v>4.33</v>
      </c>
    </row>
    <row r="10">
      <c r="A10" s="16" t="inlineStr">
        <is>
          <t>Berechnungen</t>
        </is>
      </c>
    </row>
    <row r="11">
      <c r="A11" t="inlineStr">
        <is>
          <t>Stunden pro Mitarbeiter/Woche:</t>
        </is>
      </c>
      <c r="B11" s="19">
        <f>B5*B7</f>
        <v/>
      </c>
    </row>
    <row r="12">
      <c r="A12" t="inlineStr">
        <is>
          <t>Kosten pro Mitarbeiter/Woche:</t>
        </is>
      </c>
      <c r="B12" s="20">
        <f>B11*B6</f>
        <v/>
      </c>
    </row>
    <row r="13">
      <c r="A13" t="inlineStr">
        <is>
          <t>Gesamtkosten pro Woche:</t>
        </is>
      </c>
      <c r="B13" s="20">
        <f>B12*B4</f>
        <v/>
      </c>
    </row>
    <row r="14">
      <c r="A14" t="inlineStr">
        <is>
          <t>Gesamtkosten pro Monat:</t>
        </is>
      </c>
      <c r="B14" s="20">
        <f>B13*B8</f>
        <v/>
      </c>
    </row>
    <row r="15">
      <c r="A15" t="inlineStr">
        <is>
          <t>Gesamtkosten pro Jahr:</t>
        </is>
      </c>
      <c r="B15" s="20">
        <f>B14*12</f>
        <v/>
      </c>
    </row>
    <row r="18">
      <c r="A18" s="16" t="inlineStr">
        <is>
          <t>Gesetzliche Hinweise</t>
        </is>
      </c>
    </row>
    <row r="19">
      <c r="A19" s="21" t="inlineStr">
        <is>
          <t>• Mindestlohn DE (2025): 12,82 €/Stunde</t>
        </is>
      </c>
    </row>
    <row r="20">
      <c r="A20" s="21" t="inlineStr">
        <is>
          <t>• Max. Arbeitszeit: 8h/Tag (ausnahmsweise 10h)</t>
        </is>
      </c>
    </row>
    <row r="21">
      <c r="A21" s="21" t="inlineStr">
        <is>
          <t>• Ruhezeit zwischen Schichten: mind. 11 Stunden</t>
        </is>
      </c>
    </row>
    <row r="22">
      <c r="A22" s="21" t="inlineStr">
        <is>
          <t>• Pause: 30 Min bei &gt;6h, 45 Min bei &gt;9h Arbeitszeit</t>
        </is>
      </c>
    </row>
  </sheetData>
  <mergeCells count="1">
    <mergeCell ref="A1:D1"/>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A30"/>
  <sheetViews>
    <sheetView workbookViewId="0">
      <selection activeCell="A1" sqref="A1"/>
    </sheetView>
  </sheetViews>
  <sheetFormatPr baseColWidth="8" defaultRowHeight="15"/>
  <cols>
    <col width="70" customWidth="1" min="1" max="1"/>
  </cols>
  <sheetData>
    <row r="1">
      <c r="A1" s="1" t="inlineStr">
        <is>
          <t>Personaleinsatzplanung mit Excel - Anleitung</t>
        </is>
      </c>
    </row>
    <row r="2">
      <c r="A2" s="22" t="inlineStr"/>
    </row>
    <row r="3">
      <c r="A3" s="16" t="inlineStr">
        <is>
          <t>1. Wochenplan ausfüllen</t>
        </is>
      </c>
    </row>
    <row r="4">
      <c r="A4" s="22" t="inlineStr">
        <is>
          <t xml:space="preserve">   - Tragen Sie Mitarbeiternamen in Spalte A ein</t>
        </is>
      </c>
    </row>
    <row r="5">
      <c r="A5" s="22" t="inlineStr">
        <is>
          <t xml:space="preserve">   - Wählen Sie Schichtkürzel aus dem Dropdown-Menü</t>
        </is>
      </c>
    </row>
    <row r="6">
      <c r="A6" s="22" t="inlineStr">
        <is>
          <t xml:space="preserve">   - Die Wochenstunden werden automatisch berechnet</t>
        </is>
      </c>
    </row>
    <row r="7">
      <c r="A7" s="22" t="inlineStr"/>
    </row>
    <row r="8">
      <c r="A8" s="16" t="inlineStr">
        <is>
          <t>2. Schichtkürzel</t>
        </is>
      </c>
    </row>
    <row r="9">
      <c r="A9" s="22" t="inlineStr">
        <is>
          <t xml:space="preserve">   F = Frühschicht (06:00-14:00)</t>
        </is>
      </c>
    </row>
    <row r="10">
      <c r="A10" s="22" t="inlineStr">
        <is>
          <t xml:space="preserve">   S = Spätschicht (14:00-22:00)</t>
        </is>
      </c>
    </row>
    <row r="11">
      <c r="A11" s="22" t="inlineStr">
        <is>
          <t xml:space="preserve">   N = Nachtschicht (22:00-06:00)</t>
        </is>
      </c>
    </row>
    <row r="12">
      <c r="A12" s="22" t="inlineStr">
        <is>
          <t xml:space="preserve">   T = Tagschicht (08:00-17:00)</t>
        </is>
      </c>
    </row>
    <row r="13">
      <c r="A13" s="22" t="inlineStr">
        <is>
          <t xml:space="preserve">   H = Halbtagschicht (08:00-12:00)</t>
        </is>
      </c>
    </row>
    <row r="14">
      <c r="A14" s="22" t="inlineStr">
        <is>
          <t xml:space="preserve">   U = Urlaub</t>
        </is>
      </c>
    </row>
    <row r="15">
      <c r="A15" s="22" t="inlineStr">
        <is>
          <t xml:space="preserve">   K = Krank</t>
        </is>
      </c>
    </row>
    <row r="16">
      <c r="A16" s="22" t="inlineStr">
        <is>
          <t xml:space="preserve">   X = Frei</t>
        </is>
      </c>
    </row>
    <row r="17">
      <c r="A17" s="22" t="inlineStr"/>
    </row>
    <row r="18">
      <c r="A18" s="16" t="inlineStr">
        <is>
          <t>3. Wichtige Formeln</t>
        </is>
      </c>
    </row>
    <row r="19">
      <c r="A19" s="22" t="inlineStr">
        <is>
          <t xml:space="preserve">   Arbeitszeit = (Endzeit - Startzeit - Pause) × 24</t>
        </is>
      </c>
    </row>
    <row r="20">
      <c r="A20" s="22" t="inlineStr">
        <is>
          <t xml:space="preserve">   Für Nachtschichten über Mitternacht wird automatisch korrigiert</t>
        </is>
      </c>
    </row>
    <row r="21">
      <c r="A21" s="22" t="inlineStr"/>
    </row>
    <row r="22">
      <c r="A22" s="16" t="inlineStr">
        <is>
          <t>4. Tipps</t>
        </is>
      </c>
    </row>
    <row r="23">
      <c r="A23" s="22" t="inlineStr">
        <is>
          <t xml:space="preserve">   - Wochenenden sind gelb markiert</t>
        </is>
      </c>
    </row>
    <row r="24">
      <c r="A24" s="22" t="inlineStr">
        <is>
          <t xml:space="preserve">   - Nutzen Sie ZÄHLENWENN für Statistiken</t>
        </is>
      </c>
    </row>
    <row r="25">
      <c r="A25" s="22" t="inlineStr">
        <is>
          <t xml:space="preserve">   - Passen Sie die Schichtzeiten im Blatt 'Schichtzeiten' an</t>
        </is>
      </c>
    </row>
    <row r="26">
      <c r="A26" s="22" t="inlineStr"/>
    </row>
    <row r="27">
      <c r="A27" s="16" t="inlineStr">
        <is>
          <t>5. Rechtliche Hinweise (ArbZG)</t>
        </is>
      </c>
    </row>
    <row r="28">
      <c r="A28" s="22" t="inlineStr">
        <is>
          <t xml:space="preserve">   - Max. 8h Arbeitszeit/Tag (10h bei Ausgleich)</t>
        </is>
      </c>
    </row>
    <row r="29">
      <c r="A29" s="22" t="inlineStr">
        <is>
          <t xml:space="preserve">   - Mind. 11h Ruhezeit zwischen Schichten</t>
        </is>
      </c>
    </row>
    <row r="30">
      <c r="A30" s="22" t="inlineStr">
        <is>
          <t xml:space="preserve">   - Pausenregelung beachten</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2026-01-18T06:32:05Z</dcterms:created>
  <dcterms:modified xmlns:dcterms="http://purl.org/dc/terms/" xmlns:xsi="http://www.w3.org/2001/XMLSchema-instance" xsi:type="dcterms:W3CDTF">2026-01-18T06:32:05Z</dcterms:modified>
</cp:coreProperties>
</file>