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ohdaten" sheetId="1" state="visible" r:id="rId2"/>
    <sheet name="Pivot-Analyse" sheetId="2" state="visible" r:id="rId3"/>
    <sheet name="Aggregations-Rechner" sheetId="3" state="visible" r:id="rId4"/>
    <sheet name="Nach Vertriebsmitarbeiter" sheetId="4" state="visible" r:id="rId5"/>
    <sheet name="Mathematische Grundlagen" sheetId="5" state="visible" r:id="rId6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<sst xmlns="http://schemas.openxmlformats.org/spreadsheetml/2006/main" count="142" uniqueCount="93">
  <si>
    <t xml:space="preserve">Datum</t>
  </si>
  <si>
    <t xml:space="preserve">Produkt</t>
  </si>
  <si>
    <t xml:space="preserve">Region</t>
  </si>
  <si>
    <t xml:space="preserve">Vertriebsmitarbeiter</t>
  </si>
  <si>
    <t xml:space="preserve">Umsatz</t>
  </si>
  <si>
    <t xml:space="preserve">Kosten</t>
  </si>
  <si>
    <t xml:space="preserve">Menge</t>
  </si>
  <si>
    <t xml:space="preserve">2024-01-15</t>
  </si>
  <si>
    <t xml:space="preserve">Produkt A</t>
  </si>
  <si>
    <t xml:space="preserve">Nord</t>
  </si>
  <si>
    <t xml:space="preserve">Müller</t>
  </si>
  <si>
    <t xml:space="preserve">2024-01-18</t>
  </si>
  <si>
    <t xml:space="preserve">Produkt B</t>
  </si>
  <si>
    <t xml:space="preserve">Süd</t>
  </si>
  <si>
    <t xml:space="preserve">Schmidt</t>
  </si>
  <si>
    <t xml:space="preserve">2024-01-22</t>
  </si>
  <si>
    <t xml:space="preserve">Ost</t>
  </si>
  <si>
    <t xml:space="preserve">Weber</t>
  </si>
  <si>
    <t xml:space="preserve">2024-02-05</t>
  </si>
  <si>
    <t xml:space="preserve">Produkt C</t>
  </si>
  <si>
    <t xml:space="preserve">West</t>
  </si>
  <si>
    <t xml:space="preserve">Fischer</t>
  </si>
  <si>
    <t xml:space="preserve">2024-02-12</t>
  </si>
  <si>
    <t xml:space="preserve">2024-02-20</t>
  </si>
  <si>
    <t xml:space="preserve">2024-03-03</t>
  </si>
  <si>
    <t xml:space="preserve">2024-03-10</t>
  </si>
  <si>
    <t xml:space="preserve">2024-03-18</t>
  </si>
  <si>
    <t xml:space="preserve">2024-03-25</t>
  </si>
  <si>
    <t xml:space="preserve">2024-04-02</t>
  </si>
  <si>
    <t xml:space="preserve">2024-04-15</t>
  </si>
  <si>
    <t xml:space="preserve">2024-04-22</t>
  </si>
  <si>
    <t xml:space="preserve">2024-05-05</t>
  </si>
  <si>
    <t xml:space="preserve">2024-05-18</t>
  </si>
  <si>
    <t xml:space="preserve">Pivot-Analyse: Umsatz nach Produkt und Region</t>
  </si>
  <si>
    <t xml:space="preserve">Gesamt</t>
  </si>
  <si>
    <t xml:space="preserve">Pivot-Daten-Aggregator</t>
  </si>
  <si>
    <t xml:space="preserve">Geben Sie Ihre Datenwerte in Spalte A ein (Zeilen 6-20):</t>
  </si>
  <si>
    <t xml:space="preserve">Datensatz</t>
  </si>
  <si>
    <t xml:space="preserve">Aggregation</t>
  </si>
  <si>
    <t xml:space="preserve">Ergebnis</t>
  </si>
  <si>
    <t xml:space="preserve">Summe (Sum)</t>
  </si>
  <si>
    <t xml:space="preserve">Anzahl (Count)</t>
  </si>
  <si>
    <t xml:space="preserve">Durchschnitt (Average)</t>
  </si>
  <si>
    <t xml:space="preserve">Maximum (Max)</t>
  </si>
  <si>
    <t xml:space="preserve">Minimum (Min)</t>
  </si>
  <si>
    <t xml:space="preserve">Standardabweichung</t>
  </si>
  <si>
    <t xml:space="preserve">Die 4 Bereiche einer Pivot Tabelle:</t>
  </si>
  <si>
    <t xml:space="preserve">Filter (Berichtsfilter)</t>
  </si>
  <si>
    <t xml:space="preserve">Schränkt den gesamten Datensatz ein</t>
  </si>
  <si>
    <t xml:space="preserve">Spalten (Columns)</t>
  </si>
  <si>
    <t xml:space="preserve">Daten horizontal als Überschriften</t>
  </si>
  <si>
    <t xml:space="preserve">Zeilen (Rows)</t>
  </si>
  <si>
    <t xml:space="preserve">Daten vertikal links aufgelistet</t>
  </si>
  <si>
    <t xml:space="preserve">Werte (Values)</t>
  </si>
  <si>
    <t xml:space="preserve">Das Herzstück - hier wird gerechnet</t>
  </si>
  <si>
    <t xml:space="preserve">Umsatzanalyse nach Vertriebsmitarbeiter</t>
  </si>
  <si>
    <t xml:space="preserve">Mitarbeiter</t>
  </si>
  <si>
    <t xml:space="preserve">Umsatz Summe</t>
  </si>
  <si>
    <t xml:space="preserve">Anzahl Verkäufe</t>
  </si>
  <si>
    <t xml:space="preserve">Durchschnitt</t>
  </si>
  <si>
    <t xml:space="preserve">Max Verkauf</t>
  </si>
  <si>
    <t xml:space="preserve">Mathematische Logik der Aggregation</t>
  </si>
  <si>
    <t xml:space="preserve">Formel</t>
  </si>
  <si>
    <t xml:space="preserve">Excel-Funktion</t>
  </si>
  <si>
    <t xml:space="preserve">Beschreibung</t>
  </si>
  <si>
    <t xml:space="preserve">Beispiel (Daten: 10, 20, 30)</t>
  </si>
  <si>
    <t xml:space="preserve">S = Σ xᵢ</t>
  </si>
  <si>
    <t xml:space="preserve">SUM()</t>
  </si>
  <si>
    <t xml:space="preserve">Summe aller Werte</t>
  </si>
  <si>
    <t xml:space="preserve">60</t>
  </si>
  <si>
    <t xml:space="preserve">x̄ = (1/n) Σ xᵢ</t>
  </si>
  <si>
    <t xml:space="preserve">AVERAGE()</t>
  </si>
  <si>
    <t xml:space="preserve">Arithmetisches Mittel</t>
  </si>
  <si>
    <t xml:space="preserve">20</t>
  </si>
  <si>
    <t xml:space="preserve">n = |{xᵢ}|</t>
  </si>
  <si>
    <t xml:space="preserve">COUNT()</t>
  </si>
  <si>
    <t xml:space="preserve">Anzahl der Einträge</t>
  </si>
  <si>
    <t xml:space="preserve">3</t>
  </si>
  <si>
    <t xml:space="preserve">max = max{xᵢ}</t>
  </si>
  <si>
    <t xml:space="preserve">MAX()</t>
  </si>
  <si>
    <t xml:space="preserve">Größter Wert</t>
  </si>
  <si>
    <t xml:space="preserve">30</t>
  </si>
  <si>
    <t xml:space="preserve">min = min{xᵢ}</t>
  </si>
  <si>
    <t xml:space="preserve">MIN()</t>
  </si>
  <si>
    <t xml:space="preserve">Kleinster Wert</t>
  </si>
  <si>
    <t xml:space="preserve">10</t>
  </si>
  <si>
    <t xml:space="preserve">σ = √[(1/n)Σ(xᵢ-x̄)²]</t>
  </si>
  <si>
    <t xml:space="preserve">STDEV()</t>
  </si>
  <si>
    <t xml:space="preserve">≈8.16</t>
  </si>
  <si>
    <t xml:space="preserve">Hinweis:</t>
  </si>
  <si>
    <t xml:space="preserve">xᵢ = Der einzelne Wert (z.B. ein Verkaufsbetrag)</t>
  </si>
  <si>
    <t xml:space="preserve">n = Die Anzahl der Datensätze in der Gruppe</t>
  </si>
  <si>
    <t xml:space="preserve">Σ = Das Summenzeichen (Aggregation)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</si>
</sst>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#,##0&quot; €&quot;"/>
    <numFmt numFmtId="166" formatCode="#,##0.00"/>
    <numFmt numFmtId="167" formatCode="General"/>
    <numFmt numFmtId="168" formatCode="#,##0.00&quot; €&quot;"/>
  </numFmts>
  <fonts count="13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FFFFFF"/>
      <name val="Cambria"/>
      <family val="0"/>
      <charset val="1"/>
    </font>
    <font>
      <b val="true"/>
      <sz val="14"/>
      <color rgb="FF073763"/>
      <name val="Cambria"/>
      <family val="0"/>
      <charset val="1"/>
    </font>
    <font>
      <b val="true"/>
      <sz val="11"/>
      <name val="Cambria"/>
      <family val="0"/>
      <charset val="1"/>
    </font>
    <font>
      <b val="true"/>
      <sz val="16"/>
      <color rgb="FF073763"/>
      <name val="Cambria"/>
      <family val="0"/>
      <charset val="1"/>
    </font>
    <font>
      <i val="true"/>
      <sz val="11"/>
      <color rgb="FF64748B"/>
      <name val="Cambria"/>
      <family val="0"/>
      <charset val="1"/>
    </font>
    <font>
      <sz val="11"/>
      <color rgb="FF0000FF"/>
      <name val="Cambria"/>
      <family val="0"/>
      <charset val="1"/>
    </font>
    <font>
      <b val="true"/>
      <sz val="11"/>
      <color rgb="FF073763"/>
      <name val="Cambria"/>
      <family val="0"/>
      <charset val="1"/>
    </font>
    <font>
      <b val="true"/>
      <sz val="12"/>
      <color rgb="FF073763"/>
      <name val="Cambria"/>
      <family val="0"/>
      <charset val="1"/>
    </font>
    <font>
      <sz val="11"/>
      <name val="Consolas"/>
      <family val="0"/>
      <charset val="1"/>
    </font>
  </fonts>
  <fills count="5">
    <fill>
      <patternFill patternType="none"/>
    </fill>
    <fill>
      <patternFill patternType="gray125"/>
    </fill>
    <fill>
      <patternFill patternType="solid">
        <fgColor rgb="FF073763"/>
        <bgColor rgb="FF333333"/>
      </patternFill>
    </fill>
    <fill>
      <patternFill patternType="solid">
        <fgColor rgb="FFE2E8F0"/>
        <bgColor rgb="FFDCFCE7"/>
      </patternFill>
    </fill>
    <fill>
      <patternFill patternType="solid">
        <fgColor rgb="FFDCFCE7"/>
        <bgColor rgb="FFCCFFCC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10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DCFCE7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2E8F0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4748B"/>
      <rgbColor rgb="FF969696"/>
      <rgbColor rgb="FF073763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1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2" min="1" style="0" width="12"/>
    <col collapsed="false" customWidth="true" hidden="false" outlineLevel="0" max="3" min="3" style="0" width="10"/>
    <col collapsed="false" customWidth="true" hidden="false" outlineLevel="0" max="4" min="4" style="0" width="18"/>
    <col collapsed="false" customWidth="true" hidden="false" outlineLevel="0" max="6" min="5" style="0" width="12"/>
    <col collapsed="false" customWidth="true" hidden="false" outlineLevel="0" max="7" min="7" style="0" width="10"/>
  </cols>
  <sheetData>
    <row r="1" customFormat="false" ht="15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customFormat="false" ht="15" hidden="false" customHeight="false" outlineLevel="0" collapsed="false">
      <c r="A2" s="2" t="s">
        <v>7</v>
      </c>
      <c r="B2" s="2" t="s">
        <v>8</v>
      </c>
      <c r="C2" s="2" t="s">
        <v>9</v>
      </c>
      <c r="D2" s="2" t="s">
        <v>10</v>
      </c>
      <c r="E2" s="2" t="n">
        <v>1200</v>
      </c>
      <c r="F2" s="2" t="n">
        <v>800</v>
      </c>
      <c r="G2" s="2" t="n">
        <v>10</v>
      </c>
    </row>
    <row r="3" customFormat="false" ht="15" hidden="false" customHeight="false" outlineLevel="0" collapsed="false">
      <c r="A3" s="2" t="s">
        <v>11</v>
      </c>
      <c r="B3" s="2" t="s">
        <v>12</v>
      </c>
      <c r="C3" s="2" t="s">
        <v>13</v>
      </c>
      <c r="D3" s="2" t="s">
        <v>14</v>
      </c>
      <c r="E3" s="2" t="n">
        <v>850</v>
      </c>
      <c r="F3" s="2" t="n">
        <v>500</v>
      </c>
      <c r="G3" s="2" t="n">
        <v>8</v>
      </c>
    </row>
    <row r="4" customFormat="false" ht="15" hidden="false" customHeight="false" outlineLevel="0" collapsed="false">
      <c r="A4" s="2" t="s">
        <v>15</v>
      </c>
      <c r="B4" s="2" t="s">
        <v>8</v>
      </c>
      <c r="C4" s="2" t="s">
        <v>16</v>
      </c>
      <c r="D4" s="2" t="s">
        <v>17</v>
      </c>
      <c r="E4" s="2" t="n">
        <v>1450</v>
      </c>
      <c r="F4" s="2" t="n">
        <v>950</v>
      </c>
      <c r="G4" s="2" t="n">
        <v>12</v>
      </c>
    </row>
    <row r="5" customFormat="false" ht="15" hidden="false" customHeight="false" outlineLevel="0" collapsed="false">
      <c r="A5" s="2" t="s">
        <v>18</v>
      </c>
      <c r="B5" s="2" t="s">
        <v>19</v>
      </c>
      <c r="C5" s="2" t="s">
        <v>20</v>
      </c>
      <c r="D5" s="2" t="s">
        <v>21</v>
      </c>
      <c r="E5" s="2" t="n">
        <v>2100</v>
      </c>
      <c r="F5" s="2" t="n">
        <v>1400</v>
      </c>
      <c r="G5" s="2" t="n">
        <v>15</v>
      </c>
    </row>
    <row r="6" customFormat="false" ht="15" hidden="false" customHeight="false" outlineLevel="0" collapsed="false">
      <c r="A6" s="2" t="s">
        <v>22</v>
      </c>
      <c r="B6" s="2" t="s">
        <v>12</v>
      </c>
      <c r="C6" s="2" t="s">
        <v>9</v>
      </c>
      <c r="D6" s="2" t="s">
        <v>10</v>
      </c>
      <c r="E6" s="2" t="n">
        <v>920</v>
      </c>
      <c r="F6" s="2" t="n">
        <v>600</v>
      </c>
      <c r="G6" s="2" t="n">
        <v>9</v>
      </c>
    </row>
    <row r="7" customFormat="false" ht="15" hidden="false" customHeight="false" outlineLevel="0" collapsed="false">
      <c r="A7" s="2" t="s">
        <v>23</v>
      </c>
      <c r="B7" s="2" t="s">
        <v>8</v>
      </c>
      <c r="C7" s="2" t="s">
        <v>13</v>
      </c>
      <c r="D7" s="2" t="s">
        <v>14</v>
      </c>
      <c r="E7" s="2" t="n">
        <v>1100</v>
      </c>
      <c r="F7" s="2" t="n">
        <v>720</v>
      </c>
      <c r="G7" s="2" t="n">
        <v>11</v>
      </c>
    </row>
    <row r="8" customFormat="false" ht="15" hidden="false" customHeight="false" outlineLevel="0" collapsed="false">
      <c r="A8" s="2" t="s">
        <v>24</v>
      </c>
      <c r="B8" s="2" t="s">
        <v>19</v>
      </c>
      <c r="C8" s="2" t="s">
        <v>16</v>
      </c>
      <c r="D8" s="2" t="s">
        <v>17</v>
      </c>
      <c r="E8" s="2" t="n">
        <v>1850</v>
      </c>
      <c r="F8" s="2" t="n">
        <v>1200</v>
      </c>
      <c r="G8" s="2" t="n">
        <v>14</v>
      </c>
    </row>
    <row r="9" customFormat="false" ht="15" hidden="false" customHeight="false" outlineLevel="0" collapsed="false">
      <c r="A9" s="2" t="s">
        <v>25</v>
      </c>
      <c r="B9" s="2" t="s">
        <v>8</v>
      </c>
      <c r="C9" s="2" t="s">
        <v>20</v>
      </c>
      <c r="D9" s="2" t="s">
        <v>21</v>
      </c>
      <c r="E9" s="2" t="n">
        <v>1350</v>
      </c>
      <c r="F9" s="2" t="n">
        <v>880</v>
      </c>
      <c r="G9" s="2" t="n">
        <v>13</v>
      </c>
    </row>
    <row r="10" customFormat="false" ht="15" hidden="false" customHeight="false" outlineLevel="0" collapsed="false">
      <c r="A10" s="2" t="s">
        <v>26</v>
      </c>
      <c r="B10" s="2" t="s">
        <v>12</v>
      </c>
      <c r="C10" s="2" t="s">
        <v>9</v>
      </c>
      <c r="D10" s="2" t="s">
        <v>10</v>
      </c>
      <c r="E10" s="2" t="n">
        <v>780</v>
      </c>
      <c r="F10" s="2" t="n">
        <v>520</v>
      </c>
      <c r="G10" s="2" t="n">
        <v>7</v>
      </c>
    </row>
    <row r="11" customFormat="false" ht="15" hidden="false" customHeight="false" outlineLevel="0" collapsed="false">
      <c r="A11" s="2" t="s">
        <v>27</v>
      </c>
      <c r="B11" s="2" t="s">
        <v>19</v>
      </c>
      <c r="C11" s="2" t="s">
        <v>13</v>
      </c>
      <c r="D11" s="2" t="s">
        <v>14</v>
      </c>
      <c r="E11" s="2" t="n">
        <v>2250</v>
      </c>
      <c r="F11" s="2" t="n">
        <v>1500</v>
      </c>
      <c r="G11" s="2" t="n">
        <v>17</v>
      </c>
    </row>
    <row r="12" customFormat="false" ht="15" hidden="false" customHeight="false" outlineLevel="0" collapsed="false">
      <c r="A12" s="2" t="s">
        <v>28</v>
      </c>
      <c r="B12" s="2" t="s">
        <v>8</v>
      </c>
      <c r="C12" s="2" t="s">
        <v>16</v>
      </c>
      <c r="D12" s="2" t="s">
        <v>17</v>
      </c>
      <c r="E12" s="2" t="n">
        <v>1600</v>
      </c>
      <c r="F12" s="2" t="n">
        <v>1050</v>
      </c>
      <c r="G12" s="2" t="n">
        <v>14</v>
      </c>
    </row>
    <row r="13" customFormat="false" ht="15" hidden="false" customHeight="false" outlineLevel="0" collapsed="false">
      <c r="A13" s="2" t="s">
        <v>29</v>
      </c>
      <c r="B13" s="2" t="s">
        <v>12</v>
      </c>
      <c r="C13" s="2" t="s">
        <v>20</v>
      </c>
      <c r="D13" s="2" t="s">
        <v>21</v>
      </c>
      <c r="E13" s="2" t="n">
        <v>1050</v>
      </c>
      <c r="F13" s="2" t="n">
        <v>680</v>
      </c>
      <c r="G13" s="2" t="n">
        <v>10</v>
      </c>
    </row>
    <row r="14" customFormat="false" ht="15" hidden="false" customHeight="false" outlineLevel="0" collapsed="false">
      <c r="A14" s="2" t="s">
        <v>30</v>
      </c>
      <c r="B14" s="2" t="s">
        <v>19</v>
      </c>
      <c r="C14" s="2" t="s">
        <v>9</v>
      </c>
      <c r="D14" s="2" t="s">
        <v>10</v>
      </c>
      <c r="E14" s="2" t="n">
        <v>1980</v>
      </c>
      <c r="F14" s="2" t="n">
        <v>1300</v>
      </c>
      <c r="G14" s="2" t="n">
        <v>16</v>
      </c>
    </row>
    <row r="15" customFormat="false" ht="15" hidden="false" customHeight="false" outlineLevel="0" collapsed="false">
      <c r="A15" s="2" t="s">
        <v>31</v>
      </c>
      <c r="B15" s="2" t="s">
        <v>8</v>
      </c>
      <c r="C15" s="2" t="s">
        <v>13</v>
      </c>
      <c r="D15" s="2" t="s">
        <v>14</v>
      </c>
      <c r="E15" s="2" t="n">
        <v>1280</v>
      </c>
      <c r="F15" s="2" t="n">
        <v>840</v>
      </c>
      <c r="G15" s="2" t="n">
        <v>12</v>
      </c>
    </row>
    <row r="16" customFormat="false" ht="15" hidden="false" customHeight="false" outlineLevel="0" collapsed="false">
      <c r="A16" s="2" t="s">
        <v>32</v>
      </c>
      <c r="B16" s="2" t="s">
        <v>12</v>
      </c>
      <c r="C16" s="2" t="s">
        <v>16</v>
      </c>
      <c r="D16" s="2" t="s">
        <v>17</v>
      </c>
      <c r="E16" s="2" t="n">
        <v>890</v>
      </c>
      <c r="F16" s="2" t="n">
        <v>580</v>
      </c>
      <c r="G16" s="2" t="n">
        <v>8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5" min="1" style="0" width="12"/>
    <col collapsed="false" customWidth="true" hidden="false" outlineLevel="0" max="6" min="6" style="0" width="14"/>
  </cols>
  <sheetData>
    <row r="1" customFormat="false" ht="15" hidden="false" customHeight="false" outlineLevel="0" collapsed="false">
      <c r="A1" s="3" t="s">
        <v>33</v>
      </c>
      <c r="B1" s="3"/>
      <c r="C1" s="3"/>
      <c r="D1" s="3"/>
      <c r="E1" s="3"/>
      <c r="F1" s="3"/>
    </row>
    <row r="3" customFormat="false" ht="15" hidden="false" customHeight="false" outlineLevel="0" collapsed="false">
      <c r="A3" s="1" t="s">
        <v>1</v>
      </c>
      <c r="B3" s="1" t="s">
        <v>9</v>
      </c>
      <c r="C3" s="1" t="s">
        <v>13</v>
      </c>
      <c r="D3" s="1" t="s">
        <v>16</v>
      </c>
      <c r="E3" s="1" t="s">
        <v>20</v>
      </c>
      <c r="F3" s="1" t="s">
        <v>34</v>
      </c>
    </row>
    <row r="4" customFormat="false" ht="15" hidden="false" customHeight="false" outlineLevel="0" collapsed="false">
      <c r="A4" s="4" t="s">
        <v>8</v>
      </c>
      <c r="B4" s="5" t="n">
        <f aca="false">SUMIFS(Rohdaten!$E$2:$E$16,Rohdaten!$B$2:$B$16,A4,Rohdaten!$C$2:$C$16,B$3)</f>
        <v>1200</v>
      </c>
      <c r="C4" s="5" t="n">
        <f aca="false">SUMIFS(Rohdaten!$E$2:$E$16,Rohdaten!$B$2:$B$16,A4,Rohdaten!$C$2:$C$16,C$3)</f>
        <v>2380</v>
      </c>
      <c r="D4" s="5" t="n">
        <f aca="false">SUMIFS(Rohdaten!$E$2:$E$16,Rohdaten!$B$2:$B$16,A4,Rohdaten!$C$2:$C$16,D$3)</f>
        <v>3050</v>
      </c>
      <c r="E4" s="5" t="n">
        <f aca="false">SUMIFS(Rohdaten!$E$2:$E$16,Rohdaten!$B$2:$B$16,A4,Rohdaten!$C$2:$C$16,E$3)</f>
        <v>1350</v>
      </c>
      <c r="F4" s="6" t="n">
        <f aca="false">SUM(B4:E4)</f>
        <v>7980</v>
      </c>
    </row>
    <row r="5" customFormat="false" ht="15" hidden="false" customHeight="false" outlineLevel="0" collapsed="false">
      <c r="A5" s="4" t="s">
        <v>12</v>
      </c>
      <c r="B5" s="5" t="n">
        <f aca="false">SUMIFS(Rohdaten!$E$2:$E$16,Rohdaten!$B$2:$B$16,A5,Rohdaten!$C$2:$C$16,B$3)</f>
        <v>1700</v>
      </c>
      <c r="C5" s="5" t="n">
        <f aca="false">SUMIFS(Rohdaten!$E$2:$E$16,Rohdaten!$B$2:$B$16,A5,Rohdaten!$C$2:$C$16,C$3)</f>
        <v>850</v>
      </c>
      <c r="D5" s="5" t="n">
        <f aca="false">SUMIFS(Rohdaten!$E$2:$E$16,Rohdaten!$B$2:$B$16,A5,Rohdaten!$C$2:$C$16,D$3)</f>
        <v>890</v>
      </c>
      <c r="E5" s="5" t="n">
        <f aca="false">SUMIFS(Rohdaten!$E$2:$E$16,Rohdaten!$B$2:$B$16,A5,Rohdaten!$C$2:$C$16,E$3)</f>
        <v>1050</v>
      </c>
      <c r="F5" s="6" t="n">
        <f aca="false">SUM(B5:E5)</f>
        <v>4490</v>
      </c>
    </row>
    <row r="6" customFormat="false" ht="15" hidden="false" customHeight="false" outlineLevel="0" collapsed="false">
      <c r="A6" s="4" t="s">
        <v>19</v>
      </c>
      <c r="B6" s="5" t="n">
        <f aca="false">SUMIFS(Rohdaten!$E$2:$E$16,Rohdaten!$B$2:$B$16,A6,Rohdaten!$C$2:$C$16,B$3)</f>
        <v>1980</v>
      </c>
      <c r="C6" s="5" t="n">
        <f aca="false">SUMIFS(Rohdaten!$E$2:$E$16,Rohdaten!$B$2:$B$16,A6,Rohdaten!$C$2:$C$16,C$3)</f>
        <v>2250</v>
      </c>
      <c r="D6" s="5" t="n">
        <f aca="false">SUMIFS(Rohdaten!$E$2:$E$16,Rohdaten!$B$2:$B$16,A6,Rohdaten!$C$2:$C$16,D$3)</f>
        <v>1850</v>
      </c>
      <c r="E6" s="5" t="n">
        <f aca="false">SUMIFS(Rohdaten!$E$2:$E$16,Rohdaten!$B$2:$B$16,A6,Rohdaten!$C$2:$C$16,E$3)</f>
        <v>2100</v>
      </c>
      <c r="F6" s="6" t="n">
        <f aca="false">SUM(B6:E6)</f>
        <v>8180</v>
      </c>
    </row>
    <row r="7" customFormat="false" ht="15" hidden="false" customHeight="false" outlineLevel="0" collapsed="false">
      <c r="A7" s="4" t="s">
        <v>34</v>
      </c>
      <c r="B7" s="7" t="n">
        <f aca="false">SUM(B4:B6)</f>
        <v>4880</v>
      </c>
      <c r="C7" s="7" t="n">
        <f aca="false">SUM(C4:C6)</f>
        <v>5480</v>
      </c>
      <c r="D7" s="7" t="n">
        <f aca="false">SUM(D4:D6)</f>
        <v>5790</v>
      </c>
      <c r="E7" s="7" t="n">
        <f aca="false">SUM(E4:E6)</f>
        <v>4500</v>
      </c>
      <c r="F7" s="7" t="n">
        <f aca="false">SUM(F4:F6)</f>
        <v>20650</v>
      </c>
    </row>
  </sheetData>
  <mergeCells count="1">
    <mergeCell ref="A1:F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2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14"/>
    <col collapsed="false" customWidth="true" hidden="false" outlineLevel="0" max="2" min="2" style="0" width="4"/>
    <col collapsed="false" customWidth="true" hidden="false" outlineLevel="0" max="3" min="3" style="0" width="22"/>
    <col collapsed="false" customWidth="true" hidden="false" outlineLevel="0" max="4" min="4" style="0" width="16"/>
  </cols>
  <sheetData>
    <row r="1" customFormat="false" ht="15" hidden="false" customHeight="false" outlineLevel="0" collapsed="false">
      <c r="A1" s="8" t="s">
        <v>35</v>
      </c>
      <c r="B1" s="8"/>
      <c r="C1" s="8"/>
      <c r="D1" s="8"/>
    </row>
    <row r="3" customFormat="false" ht="15" hidden="false" customHeight="false" outlineLevel="0" collapsed="false">
      <c r="A3" s="9" t="s">
        <v>36</v>
      </c>
      <c r="B3" s="9"/>
      <c r="C3" s="9"/>
      <c r="D3" s="9"/>
    </row>
    <row r="5" customFormat="false" ht="15" hidden="false" customHeight="false" outlineLevel="0" collapsed="false">
      <c r="A5" s="1" t="s">
        <v>37</v>
      </c>
      <c r="C5" s="1" t="s">
        <v>38</v>
      </c>
      <c r="D5" s="1" t="s">
        <v>39</v>
      </c>
    </row>
    <row r="6" customFormat="false" ht="15" hidden="false" customHeight="false" outlineLevel="0" collapsed="false">
      <c r="A6" s="10" t="n">
        <v>100</v>
      </c>
      <c r="C6" s="11" t="s">
        <v>40</v>
      </c>
      <c r="D6" s="12" t="n">
        <f aca="false">SUM(A6:A20)</f>
        <v>1000</v>
      </c>
    </row>
    <row r="7" customFormat="false" ht="15" hidden="false" customHeight="false" outlineLevel="0" collapsed="false">
      <c r="A7" s="10" t="n">
        <v>250</v>
      </c>
      <c r="C7" s="11" t="s">
        <v>41</v>
      </c>
      <c r="D7" s="12" t="n">
        <f aca="false">COUNT(A6:A20)</f>
        <v>5</v>
      </c>
    </row>
    <row r="8" customFormat="false" ht="15" hidden="false" customHeight="false" outlineLevel="0" collapsed="false">
      <c r="A8" s="10" t="n">
        <v>100</v>
      </c>
      <c r="C8" s="11" t="s">
        <v>42</v>
      </c>
      <c r="D8" s="12" t="n">
        <f aca="false">IFERROR(AVERAGE(A6:A20),"-")</f>
        <v>200</v>
      </c>
    </row>
    <row r="9" customFormat="false" ht="15" hidden="false" customHeight="false" outlineLevel="0" collapsed="false">
      <c r="A9" s="10" t="n">
        <v>50</v>
      </c>
      <c r="C9" s="11" t="s">
        <v>43</v>
      </c>
      <c r="D9" s="12" t="n">
        <f aca="false">MAX(A6:A20)</f>
        <v>500</v>
      </c>
    </row>
    <row r="10" customFormat="false" ht="15" hidden="false" customHeight="false" outlineLevel="0" collapsed="false">
      <c r="A10" s="10" t="n">
        <v>500</v>
      </c>
      <c r="C10" s="11" t="s">
        <v>44</v>
      </c>
      <c r="D10" s="12" t="n">
        <f aca="false">MIN(A6:A20)</f>
        <v>50</v>
      </c>
    </row>
    <row r="11" customFormat="false" ht="15" hidden="false" customHeight="false" outlineLevel="0" collapsed="false">
      <c r="A11" s="2"/>
      <c r="C11" s="11" t="s">
        <v>45</v>
      </c>
      <c r="D11" s="12" t="n">
        <f aca="false">IFERROR(STDEV(A6:A20),"-")</f>
        <v>183.711730708738</v>
      </c>
    </row>
    <row r="12" customFormat="false" ht="15" hidden="false" customHeight="false" outlineLevel="0" collapsed="false">
      <c r="A12" s="2"/>
    </row>
    <row r="13" customFormat="false" ht="15" hidden="false" customHeight="false" outlineLevel="0" collapsed="false">
      <c r="A13" s="2"/>
    </row>
    <row r="14" customFormat="false" ht="15" hidden="false" customHeight="false" outlineLevel="0" collapsed="false">
      <c r="A14" s="2"/>
    </row>
    <row r="15" customFormat="false" ht="15" hidden="false" customHeight="false" outlineLevel="0" collapsed="false">
      <c r="A15" s="2"/>
    </row>
    <row r="16" customFormat="false" ht="15" hidden="false" customHeight="false" outlineLevel="0" collapsed="false">
      <c r="A16" s="2"/>
    </row>
    <row r="17" customFormat="false" ht="15" hidden="false" customHeight="false" outlineLevel="0" collapsed="false">
      <c r="A17" s="2"/>
    </row>
    <row r="18" customFormat="false" ht="15" hidden="false" customHeight="false" outlineLevel="0" collapsed="false">
      <c r="A18" s="2"/>
    </row>
    <row r="19" customFormat="false" ht="15" hidden="false" customHeight="false" outlineLevel="0" collapsed="false">
      <c r="A19" s="2"/>
    </row>
    <row r="20" customFormat="false" ht="15" hidden="false" customHeight="false" outlineLevel="0" collapsed="false">
      <c r="A20" s="2"/>
    </row>
    <row r="23" customFormat="false" ht="15" hidden="false" customHeight="false" outlineLevel="0" collapsed="false">
      <c r="A23" s="13" t="s">
        <v>46</v>
      </c>
      <c r="B23" s="13"/>
      <c r="C23" s="13"/>
      <c r="D23" s="13"/>
    </row>
    <row r="25" customFormat="false" ht="15" hidden="false" customHeight="false" outlineLevel="0" collapsed="false">
      <c r="A25" s="14" t="s">
        <v>47</v>
      </c>
      <c r="B25" s="15" t="s">
        <v>48</v>
      </c>
      <c r="C25" s="15"/>
      <c r="D25" s="15"/>
    </row>
    <row r="26" customFormat="false" ht="15" hidden="false" customHeight="false" outlineLevel="0" collapsed="false">
      <c r="A26" s="14" t="s">
        <v>49</v>
      </c>
      <c r="B26" s="15" t="s">
        <v>50</v>
      </c>
      <c r="C26" s="15"/>
      <c r="D26" s="15"/>
    </row>
    <row r="27" customFormat="false" ht="15" hidden="false" customHeight="false" outlineLevel="0" collapsed="false">
      <c r="A27" s="14" t="s">
        <v>51</v>
      </c>
      <c r="B27" s="15" t="s">
        <v>52</v>
      </c>
      <c r="C27" s="15"/>
      <c r="D27" s="15"/>
    </row>
    <row r="28" customFormat="false" ht="15" hidden="false" customHeight="false" outlineLevel="0" collapsed="false">
      <c r="A28" s="14" t="s">
        <v>53</v>
      </c>
      <c r="B28" s="15" t="s">
        <v>54</v>
      </c>
      <c r="C28" s="15"/>
      <c r="D28" s="15"/>
    </row>
  </sheetData>
  <mergeCells count="7">
    <mergeCell ref="A1:D1"/>
    <mergeCell ref="A3:D3"/>
    <mergeCell ref="A23:D23"/>
    <mergeCell ref="B25:D25"/>
    <mergeCell ref="B26:D26"/>
    <mergeCell ref="B27:D27"/>
    <mergeCell ref="B28:D28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16"/>
    <col collapsed="false" customWidth="true" hidden="false" outlineLevel="0" max="2" min="2" style="0" width="14"/>
    <col collapsed="false" customWidth="true" hidden="false" outlineLevel="0" max="3" min="3" style="0" width="16"/>
    <col collapsed="false" customWidth="true" hidden="false" outlineLevel="0" max="5" min="4" style="0" width="14"/>
  </cols>
  <sheetData>
    <row r="1" customFormat="false" ht="15" hidden="false" customHeight="false" outlineLevel="0" collapsed="false">
      <c r="A1" s="3" t="s">
        <v>55</v>
      </c>
      <c r="B1" s="3"/>
      <c r="C1" s="3"/>
      <c r="D1" s="3"/>
      <c r="E1" s="3"/>
    </row>
    <row r="3" customFormat="false" ht="15" hidden="false" customHeight="false" outlineLevel="0" collapsed="false">
      <c r="A3" s="1" t="s">
        <v>56</v>
      </c>
      <c r="B3" s="1" t="s">
        <v>57</v>
      </c>
      <c r="C3" s="1" t="s">
        <v>58</v>
      </c>
      <c r="D3" s="1" t="s">
        <v>59</v>
      </c>
      <c r="E3" s="1" t="s">
        <v>60</v>
      </c>
    </row>
    <row r="4" customFormat="false" ht="15" hidden="false" customHeight="false" outlineLevel="0" collapsed="false">
      <c r="A4" s="4" t="s">
        <v>10</v>
      </c>
      <c r="B4" s="5" t="n">
        <f aca="false">SUMIF(Rohdaten!$D$2:$D$16,A4,Rohdaten!$E$2:$E$16)</f>
        <v>4880</v>
      </c>
      <c r="C4" s="2" t="n">
        <f aca="false">COUNTIF(Rohdaten!$D$2:$D$16,A4)</f>
        <v>4</v>
      </c>
      <c r="D4" s="5" t="n">
        <f aca="false">IFERROR(B4/C4,"-")</f>
        <v>1220</v>
      </c>
      <c r="E4" s="5" t="n">
        <f aca="false">SUMPRODUCT(MAX((Rohdaten!$D$2:$D$16=A4)*(Rohdaten!$E$2:$E$16)))</f>
        <v>1980</v>
      </c>
    </row>
    <row r="5" customFormat="false" ht="15" hidden="false" customHeight="false" outlineLevel="0" collapsed="false">
      <c r="A5" s="4" t="s">
        <v>14</v>
      </c>
      <c r="B5" s="5" t="n">
        <f aca="false">SUMIF(Rohdaten!$D$2:$D$16,A5,Rohdaten!$E$2:$E$16)</f>
        <v>5480</v>
      </c>
      <c r="C5" s="2" t="n">
        <f aca="false">COUNTIF(Rohdaten!$D$2:$D$16,A5)</f>
        <v>4</v>
      </c>
      <c r="D5" s="5" t="n">
        <f aca="false">IFERROR(B5/C5,"-")</f>
        <v>1370</v>
      </c>
      <c r="E5" s="5" t="n">
        <f aca="false">SUMPRODUCT(MAX((Rohdaten!$D$2:$D$16=A5)*(Rohdaten!$E$2:$E$16)))</f>
        <v>2250</v>
      </c>
    </row>
    <row r="6" customFormat="false" ht="15" hidden="false" customHeight="false" outlineLevel="0" collapsed="false">
      <c r="A6" s="4" t="s">
        <v>17</v>
      </c>
      <c r="B6" s="5" t="n">
        <f aca="false">SUMIF(Rohdaten!$D$2:$D$16,A6,Rohdaten!$E$2:$E$16)</f>
        <v>5790</v>
      </c>
      <c r="C6" s="2" t="n">
        <f aca="false">COUNTIF(Rohdaten!$D$2:$D$16,A6)</f>
        <v>4</v>
      </c>
      <c r="D6" s="5" t="n">
        <f aca="false">IFERROR(B6/C6,"-")</f>
        <v>1447.5</v>
      </c>
      <c r="E6" s="5" t="n">
        <f aca="false">SUMPRODUCT(MAX((Rohdaten!$D$2:$D$16=A6)*(Rohdaten!$E$2:$E$16)))</f>
        <v>1850</v>
      </c>
    </row>
    <row r="7" customFormat="false" ht="15" hidden="false" customHeight="false" outlineLevel="0" collapsed="false">
      <c r="A7" s="4" t="s">
        <v>21</v>
      </c>
      <c r="B7" s="5" t="n">
        <f aca="false">SUMIF(Rohdaten!$D$2:$D$16,A7,Rohdaten!$E$2:$E$16)</f>
        <v>4500</v>
      </c>
      <c r="C7" s="2" t="n">
        <f aca="false">COUNTIF(Rohdaten!$D$2:$D$16,A7)</f>
        <v>3</v>
      </c>
      <c r="D7" s="5" t="n">
        <f aca="false">IFERROR(B7/C7,"-")</f>
        <v>1500</v>
      </c>
      <c r="E7" s="5" t="n">
        <f aca="false">SUMPRODUCT(MAX((Rohdaten!$D$2:$D$16=A7)*(Rohdaten!$E$2:$E$16)))</f>
        <v>2100</v>
      </c>
    </row>
    <row r="8" customFormat="false" ht="15" hidden="false" customHeight="false" outlineLevel="0" collapsed="false">
      <c r="A8" s="4" t="s">
        <v>34</v>
      </c>
      <c r="B8" s="16" t="n">
        <f aca="false">SUM(B4:B7)</f>
        <v>20650</v>
      </c>
      <c r="C8" s="17" t="n">
        <f aca="false">SUM(C4:C7)</f>
        <v>15</v>
      </c>
      <c r="D8" s="18" t="n">
        <f aca="false">IFERROR(B8/C8,"-")</f>
        <v>1376.66666666667</v>
      </c>
      <c r="E8" s="16" t="n">
        <f aca="false">MAX(Rohdaten!$E$2:$E$16)</f>
        <v>2250</v>
      </c>
    </row>
  </sheetData>
  <mergeCells count="1">
    <mergeCell ref="A1:E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20"/>
    <col collapsed="false" customWidth="true" hidden="false" outlineLevel="0" max="2" min="2" style="0" width="16"/>
    <col collapsed="false" customWidth="true" hidden="false" outlineLevel="0" max="3" min="3" style="0" width="28"/>
    <col collapsed="false" customWidth="true" hidden="false" outlineLevel="0" max="4" min="4" style="0" width="26"/>
  </cols>
  <sheetData>
    <row r="1" customFormat="false" ht="15" hidden="false" customHeight="false" outlineLevel="0" collapsed="false">
      <c r="A1" s="8" t="s">
        <v>61</v>
      </c>
      <c r="B1" s="8"/>
      <c r="C1" s="8"/>
      <c r="D1" s="8"/>
    </row>
    <row r="3" customFormat="false" ht="15" hidden="false" customHeight="false" outlineLevel="0" collapsed="false">
      <c r="A3" s="1" t="s">
        <v>62</v>
      </c>
      <c r="B3" s="1" t="s">
        <v>63</v>
      </c>
      <c r="C3" s="1" t="s">
        <v>64</v>
      </c>
      <c r="D3" s="1" t="s">
        <v>65</v>
      </c>
    </row>
    <row r="4" customFormat="false" ht="15" hidden="false" customHeight="false" outlineLevel="0" collapsed="false">
      <c r="A4" s="19" t="s">
        <v>66</v>
      </c>
      <c r="B4" s="20" t="s">
        <v>67</v>
      </c>
      <c r="C4" s="19" t="s">
        <v>68</v>
      </c>
      <c r="D4" s="19" t="s">
        <v>69</v>
      </c>
    </row>
    <row r="5" customFormat="false" ht="15" hidden="false" customHeight="false" outlineLevel="0" collapsed="false">
      <c r="A5" s="19" t="s">
        <v>70</v>
      </c>
      <c r="B5" s="20" t="s">
        <v>71</v>
      </c>
      <c r="C5" s="19" t="s">
        <v>72</v>
      </c>
      <c r="D5" s="19" t="s">
        <v>73</v>
      </c>
    </row>
    <row r="6" customFormat="false" ht="15" hidden="false" customHeight="false" outlineLevel="0" collapsed="false">
      <c r="A6" s="19" t="s">
        <v>74</v>
      </c>
      <c r="B6" s="20" t="s">
        <v>75</v>
      </c>
      <c r="C6" s="19" t="s">
        <v>76</v>
      </c>
      <c r="D6" s="19" t="s">
        <v>77</v>
      </c>
    </row>
    <row r="7" customFormat="false" ht="15" hidden="false" customHeight="false" outlineLevel="0" collapsed="false">
      <c r="A7" s="19" t="s">
        <v>78</v>
      </c>
      <c r="B7" s="20" t="s">
        <v>79</v>
      </c>
      <c r="C7" s="19" t="s">
        <v>80</v>
      </c>
      <c r="D7" s="19" t="s">
        <v>81</v>
      </c>
    </row>
    <row r="8" customFormat="false" ht="15" hidden="false" customHeight="false" outlineLevel="0" collapsed="false">
      <c r="A8" s="19" t="s">
        <v>82</v>
      </c>
      <c r="B8" s="20" t="s">
        <v>83</v>
      </c>
      <c r="C8" s="19" t="s">
        <v>84</v>
      </c>
      <c r="D8" s="19" t="s">
        <v>85</v>
      </c>
    </row>
    <row r="9" customFormat="false" ht="15" hidden="false" customHeight="false" outlineLevel="0" collapsed="false">
      <c r="A9" s="19" t="s">
        <v>86</v>
      </c>
      <c r="B9" s="20" t="s">
        <v>87</v>
      </c>
      <c r="C9" s="19" t="s">
        <v>45</v>
      </c>
      <c r="D9" s="19" t="s">
        <v>88</v>
      </c>
    </row>
    <row r="12" customFormat="false" ht="15" hidden="false" customHeight="false" outlineLevel="0" collapsed="false">
      <c r="A12" s="14" t="s">
        <v>89</v>
      </c>
    </row>
    <row r="13" customFormat="false" ht="15" hidden="false" customHeight="false" outlineLevel="0" collapsed="false">
      <c r="A13" s="0" t="s">
        <v>90</v>
      </c>
    </row>
    <row r="14" customFormat="false" ht="15" hidden="false" customHeight="false" outlineLevel="0" collapsed="false">
      <c r="A14" s="0" t="s">
        <v>91</v>
      </c>
    </row>
    <row r="15" customFormat="false" ht="15" hidden="false" customHeight="false" outlineLevel="0" collapsed="false">
      <c r="A15" s="0" t="s">
        <v>92</v>
      </c>
    </row>
  </sheetData>
  <mergeCells count="1">
    <mergeCell ref="A1:D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LibreOffice/7.4.7.2$Linux_X86_64 LibreOffice_project/40$Build-2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2026-01-28T04:42:07Z</dcterms:created>
  <dc:creator>openpyxl</dc:creator>
  <dc:description/>
  <dc:language>en-US</dc:language>
  <cp:lastModifiedBy/>
  <dcterms:modified xsi:type="dcterms:W3CDTF">2026-01-28T04:42:07Z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