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ktplan" sheetId="1" state="visible" r:id="rId1"/>
    <sheet xmlns:r="http://schemas.openxmlformats.org/officeDocument/2006/relationships" name="Feiertage" sheetId="2" state="visible" r:id="rId2"/>
    <sheet xmlns:r="http://schemas.openxmlformats.org/officeDocument/2006/relationships" name="Arbeitstage-Rechner" sheetId="3" state="visible" r:id="rId3"/>
    <sheet xmlns:r="http://schemas.openxmlformats.org/officeDocument/2006/relationships" name="Formeln-Referenz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.MM.YYYY"/>
  </numFmts>
  <fonts count="9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  <sz val="11"/>
    </font>
    <font>
      <b val="1"/>
    </font>
    <font>
      <b val="1"/>
      <color rgb="00073763"/>
      <sz val="12"/>
    </font>
    <font>
      <b val="1"/>
      <color rgb="00FFFFFF"/>
      <sz val="14"/>
    </font>
    <font>
      <b val="1"/>
      <color rgb="0014532D"/>
      <sz val="14"/>
    </font>
    <font>
      <i val="1"/>
      <color rgb="0064748B"/>
    </font>
    <font>
      <name val="Consolas"/>
      <sz val="10"/>
    </font>
  </fonts>
  <fills count="8">
    <fill>
      <patternFill/>
    </fill>
    <fill>
      <patternFill patternType="gray125"/>
    </fill>
    <fill>
      <patternFill patternType="solid">
        <fgColor rgb="00073763"/>
        <bgColor rgb="00073763"/>
      </patternFill>
    </fill>
    <fill>
      <patternFill patternType="solid">
        <fgColor rgb="00DCFCE7"/>
        <bgColor rgb="00DCFCE7"/>
      </patternFill>
    </fill>
    <fill>
      <patternFill patternType="solid">
        <fgColor rgb="00FEF3C7"/>
        <bgColor rgb="00FEF3C7"/>
      </patternFill>
    </fill>
    <fill>
      <patternFill patternType="solid">
        <fgColor rgb="00FEE2E2"/>
        <bgColor rgb="00FEE2E2"/>
      </patternFill>
    </fill>
    <fill>
      <patternFill patternType="solid">
        <fgColor rgb="002E7D32"/>
        <bgColor rgb="002E7D32"/>
      </patternFill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4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2" fillId="6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left" vertical="center"/>
    </xf>
    <xf numFmtId="165" fontId="3" fillId="0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5" fillId="2" borderId="0" pivotButton="0" quotePrefix="0" xfId="0"/>
    <xf numFmtId="0" fontId="2" fillId="2" borderId="0" pivotButton="0" quotePrefix="0" xfId="0"/>
    <xf numFmtId="165" fontId="0" fillId="0" borderId="0" pivotButton="0" quotePrefix="0" xfId="0"/>
    <xf numFmtId="0" fontId="5" fillId="2" borderId="0" applyAlignment="1" pivotButton="0" quotePrefix="0" xfId="0">
      <alignment horizontal="center" vertical="center"/>
    </xf>
    <xf numFmtId="165" fontId="0" fillId="7" borderId="0" pivotButton="0" quotePrefix="0" xfId="0"/>
    <xf numFmtId="0" fontId="6" fillId="3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4ADE80"/>
          <bgColor rgb="004ADE8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1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40" customWidth="1" min="2" max="2"/>
    <col width="14" customWidth="1" min="3" max="3"/>
    <col width="14" customWidth="1" min="4" max="4"/>
    <col width="14" customWidth="1" min="5" max="5"/>
    <col width="18" customWidth="1" min="6" max="6"/>
    <col width="12" customWidth="1" min="7" max="7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8" customWidth="1" min="16" max="16"/>
    <col width="8" customWidth="1" min="17" max="17"/>
    <col width="8" customWidth="1" min="18" max="18"/>
    <col width="8" customWidth="1" min="19" max="19"/>
    <col width="8" customWidth="1" min="20" max="20"/>
  </cols>
  <sheetData>
    <row r="1">
      <c r="A1" s="1" t="inlineStr">
        <is>
          <t>PROJEKTPLAN</t>
        </is>
      </c>
    </row>
    <row r="2">
      <c r="H2" s="2" t="inlineStr">
        <is>
          <t>GANTT-DIAGRAMM</t>
        </is>
      </c>
    </row>
    <row r="3">
      <c r="A3" s="3" t="inlineStr">
        <is>
          <t>Nr.</t>
        </is>
      </c>
      <c r="B3" s="3" t="inlineStr">
        <is>
          <t>Aufgabe</t>
        </is>
      </c>
      <c r="C3" s="3" t="inlineStr">
        <is>
          <t>Startdatum</t>
        </is>
      </c>
      <c r="D3" s="3" t="inlineStr">
        <is>
          <t>Dauer (Tage)</t>
        </is>
      </c>
      <c r="E3" s="3" t="inlineStr">
        <is>
          <t>Enddatum</t>
        </is>
      </c>
      <c r="F3" s="3" t="inlineStr">
        <is>
          <t>Verantwortlich</t>
        </is>
      </c>
      <c r="G3" s="3" t="inlineStr">
        <is>
          <t>Status</t>
        </is>
      </c>
      <c r="I3" s="4" t="inlineStr">
        <is>
          <t>KW 06</t>
        </is>
      </c>
      <c r="J3" s="4" t="inlineStr">
        <is>
          <t>KW 07</t>
        </is>
      </c>
      <c r="K3" s="4" t="inlineStr">
        <is>
          <t>KW 08</t>
        </is>
      </c>
      <c r="L3" s="4" t="inlineStr">
        <is>
          <t>KW 09</t>
        </is>
      </c>
      <c r="M3" s="4" t="inlineStr">
        <is>
          <t>KW 10</t>
        </is>
      </c>
      <c r="N3" s="4" t="inlineStr">
        <is>
          <t>KW 11</t>
        </is>
      </c>
      <c r="O3" s="4" t="inlineStr">
        <is>
          <t>KW 12</t>
        </is>
      </c>
      <c r="P3" s="4" t="inlineStr">
        <is>
          <t>KW 13</t>
        </is>
      </c>
      <c r="Q3" s="4" t="inlineStr">
        <is>
          <t>KW 14</t>
        </is>
      </c>
      <c r="R3" s="4" t="inlineStr">
        <is>
          <t>KW 15</t>
        </is>
      </c>
      <c r="S3" s="4" t="inlineStr">
        <is>
          <t>KW 16</t>
        </is>
      </c>
      <c r="T3" s="4" t="inlineStr">
        <is>
          <t>KW 17</t>
        </is>
      </c>
    </row>
    <row r="4">
      <c r="A4" s="5" t="inlineStr">
        <is>
          <t>1.0</t>
        </is>
      </c>
      <c r="B4" s="6" t="inlineStr">
        <is>
          <t>Phase 1: Projektstart</t>
        </is>
      </c>
      <c r="C4" s="7" t="n">
        <v>45691</v>
      </c>
      <c r="D4" s="5" t="n">
        <v>5</v>
      </c>
      <c r="E4" s="7">
        <f>WORKDAY(C4,D4-1)</f>
        <v/>
      </c>
      <c r="F4" s="5" t="inlineStr">
        <is>
          <t>Projektleiter</t>
        </is>
      </c>
      <c r="G4" s="8" t="inlineStr">
        <is>
          <t>Erledigt</t>
        </is>
      </c>
      <c r="I4" s="9" t="inlineStr"/>
      <c r="J4" s="9" t="inlineStr"/>
      <c r="K4" s="9" t="inlineStr"/>
      <c r="L4" s="9" t="inlineStr"/>
      <c r="M4" s="9" t="inlineStr"/>
      <c r="N4" s="9" t="inlineStr"/>
      <c r="O4" s="9" t="inlineStr"/>
      <c r="P4" s="9" t="inlineStr"/>
      <c r="Q4" s="9" t="inlineStr"/>
      <c r="R4" s="9" t="inlineStr"/>
      <c r="S4" s="9" t="inlineStr"/>
      <c r="T4" s="9" t="inlineStr"/>
    </row>
    <row r="5">
      <c r="A5" s="9" t="inlineStr">
        <is>
          <t>1.1</t>
        </is>
      </c>
      <c r="B5" s="10" t="inlineStr">
        <is>
          <t>Kickoff-Meeting</t>
        </is>
      </c>
      <c r="C5" s="11">
        <f>WORKDAY($C$4,0)</f>
        <v/>
      </c>
      <c r="D5" s="9" t="n">
        <v>1</v>
      </c>
      <c r="E5" s="11">
        <f>WORKDAY(C5,D5-1)</f>
        <v/>
      </c>
      <c r="F5" s="9" t="inlineStr">
        <is>
          <t>Projektleiter</t>
        </is>
      </c>
      <c r="G5" s="12" t="inlineStr">
        <is>
          <t>Erledigt</t>
        </is>
      </c>
      <c r="I5" s="9" t="inlineStr"/>
      <c r="J5" s="9" t="inlineStr"/>
      <c r="K5" s="9" t="inlineStr"/>
      <c r="L5" s="9" t="inlineStr"/>
      <c r="M5" s="9" t="inlineStr"/>
      <c r="N5" s="9" t="inlineStr"/>
      <c r="O5" s="9" t="inlineStr"/>
      <c r="P5" s="9" t="inlineStr"/>
      <c r="Q5" s="9" t="inlineStr"/>
      <c r="R5" s="9" t="inlineStr"/>
      <c r="S5" s="9" t="inlineStr"/>
      <c r="T5" s="9" t="inlineStr"/>
    </row>
    <row r="6">
      <c r="A6" s="9" t="inlineStr">
        <is>
          <t>1.2</t>
        </is>
      </c>
      <c r="B6" s="10" t="inlineStr">
        <is>
          <t>Anforderungsanalyse</t>
        </is>
      </c>
      <c r="C6" s="11">
        <f>WORKDAY($C$4,1)</f>
        <v/>
      </c>
      <c r="D6" s="9" t="n">
        <v>3</v>
      </c>
      <c r="E6" s="11">
        <f>WORKDAY(C6,D6-1)</f>
        <v/>
      </c>
      <c r="F6" s="9" t="inlineStr">
        <is>
          <t>Business Analyst</t>
        </is>
      </c>
      <c r="G6" s="12" t="inlineStr">
        <is>
          <t>Erledigt</t>
        </is>
      </c>
      <c r="I6" s="9" t="inlineStr"/>
      <c r="J6" s="9" t="inlineStr"/>
      <c r="K6" s="9" t="inlineStr"/>
      <c r="L6" s="9" t="inlineStr"/>
      <c r="M6" s="9" t="inlineStr"/>
      <c r="N6" s="9" t="inlineStr"/>
      <c r="O6" s="9" t="inlineStr"/>
      <c r="P6" s="9" t="inlineStr"/>
      <c r="Q6" s="9" t="inlineStr"/>
      <c r="R6" s="9" t="inlineStr"/>
      <c r="S6" s="9" t="inlineStr"/>
      <c r="T6" s="9" t="inlineStr"/>
    </row>
    <row r="7">
      <c r="A7" s="9" t="inlineStr">
        <is>
          <t>1.3</t>
        </is>
      </c>
      <c r="B7" s="10" t="inlineStr">
        <is>
          <t>Ressourcenplanung</t>
        </is>
      </c>
      <c r="C7" s="11">
        <f>WORKDAY($C$4,2)</f>
        <v/>
      </c>
      <c r="D7" s="9" t="n">
        <v>2</v>
      </c>
      <c r="E7" s="11">
        <f>WORKDAY(C7,D7-1)</f>
        <v/>
      </c>
      <c r="F7" s="9" t="inlineStr">
        <is>
          <t>Projektleiter</t>
        </is>
      </c>
      <c r="G7" s="12" t="inlineStr">
        <is>
          <t>Erledigt</t>
        </is>
      </c>
      <c r="I7" s="9" t="inlineStr"/>
      <c r="J7" s="9" t="inlineStr"/>
      <c r="K7" s="9" t="inlineStr"/>
      <c r="L7" s="9" t="inlineStr"/>
      <c r="M7" s="9" t="inlineStr"/>
      <c r="N7" s="9" t="inlineStr"/>
      <c r="O7" s="9" t="inlineStr"/>
      <c r="P7" s="9" t="inlineStr"/>
      <c r="Q7" s="9" t="inlineStr"/>
      <c r="R7" s="9" t="inlineStr"/>
      <c r="S7" s="9" t="inlineStr"/>
      <c r="T7" s="9" t="inlineStr"/>
    </row>
    <row r="8">
      <c r="A8" s="5" t="inlineStr">
        <is>
          <t>2.0</t>
        </is>
      </c>
      <c r="B8" s="6" t="inlineStr">
        <is>
          <t>Phase 2: Konzeption</t>
        </is>
      </c>
      <c r="C8" s="7">
        <f>WORKDAY($C$4,5)</f>
        <v/>
      </c>
      <c r="D8" s="5" t="n">
        <v>10</v>
      </c>
      <c r="E8" s="7">
        <f>WORKDAY(C8,D8-1)</f>
        <v/>
      </c>
      <c r="F8" s="5" t="inlineStr">
        <is>
          <t>Team</t>
        </is>
      </c>
      <c r="G8" s="13" t="inlineStr">
        <is>
          <t>In Arbeit</t>
        </is>
      </c>
      <c r="I8" s="9" t="inlineStr"/>
      <c r="J8" s="9" t="inlineStr"/>
      <c r="K8" s="9" t="inlineStr"/>
      <c r="L8" s="9" t="inlineStr"/>
      <c r="M8" s="9" t="inlineStr"/>
      <c r="N8" s="9" t="inlineStr"/>
      <c r="O8" s="9" t="inlineStr"/>
      <c r="P8" s="9" t="inlineStr"/>
      <c r="Q8" s="9" t="inlineStr"/>
      <c r="R8" s="9" t="inlineStr"/>
      <c r="S8" s="9" t="inlineStr"/>
      <c r="T8" s="9" t="inlineStr"/>
    </row>
    <row r="9">
      <c r="A9" s="9" t="inlineStr">
        <is>
          <t>2.1</t>
        </is>
      </c>
      <c r="B9" s="10" t="inlineStr">
        <is>
          <t>Grobkonzept erstellen</t>
        </is>
      </c>
      <c r="C9" s="11">
        <f>WORKDAY($C$4,5)</f>
        <v/>
      </c>
      <c r="D9" s="9" t="n">
        <v>4</v>
      </c>
      <c r="E9" s="11">
        <f>WORKDAY(C9,D9-1)</f>
        <v/>
      </c>
      <c r="F9" s="9" t="inlineStr">
        <is>
          <t>Designer</t>
        </is>
      </c>
      <c r="G9" s="14" t="inlineStr">
        <is>
          <t>In Arbeit</t>
        </is>
      </c>
      <c r="I9" s="9" t="inlineStr"/>
      <c r="J9" s="9" t="inlineStr"/>
      <c r="K9" s="9" t="inlineStr"/>
      <c r="L9" s="9" t="inlineStr"/>
      <c r="M9" s="9" t="inlineStr"/>
      <c r="N9" s="9" t="inlineStr"/>
      <c r="O9" s="9" t="inlineStr"/>
      <c r="P9" s="9" t="inlineStr"/>
      <c r="Q9" s="9" t="inlineStr"/>
      <c r="R9" s="9" t="inlineStr"/>
      <c r="S9" s="9" t="inlineStr"/>
      <c r="T9" s="9" t="inlineStr"/>
    </row>
    <row r="10">
      <c r="A10" s="9" t="inlineStr">
        <is>
          <t>2.2</t>
        </is>
      </c>
      <c r="B10" s="10" t="inlineStr">
        <is>
          <t>Technische Spezifikation</t>
        </is>
      </c>
      <c r="C10" s="11">
        <f>WORKDAY($C$4,7)</f>
        <v/>
      </c>
      <c r="D10" s="9" t="n">
        <v>5</v>
      </c>
      <c r="E10" s="11">
        <f>WORKDAY(C10,D10-1)</f>
        <v/>
      </c>
      <c r="F10" s="9" t="inlineStr">
        <is>
          <t>Entwickler</t>
        </is>
      </c>
      <c r="G10" s="14" t="inlineStr">
        <is>
          <t>In Arbeit</t>
        </is>
      </c>
      <c r="I10" s="9" t="inlineStr"/>
      <c r="J10" s="9" t="inlineStr"/>
      <c r="K10" s="9" t="inlineStr"/>
      <c r="L10" s="9" t="inlineStr"/>
      <c r="M10" s="9" t="inlineStr"/>
      <c r="N10" s="9" t="inlineStr"/>
      <c r="O10" s="9" t="inlineStr"/>
      <c r="P10" s="9" t="inlineStr"/>
      <c r="Q10" s="9" t="inlineStr"/>
      <c r="R10" s="9" t="inlineStr"/>
      <c r="S10" s="9" t="inlineStr"/>
      <c r="T10" s="9" t="inlineStr"/>
    </row>
    <row r="11">
      <c r="A11" s="9" t="inlineStr">
        <is>
          <t>2.3</t>
        </is>
      </c>
      <c r="B11" s="10" t="inlineStr">
        <is>
          <t>Konzeptfreigabe</t>
        </is>
      </c>
      <c r="C11" s="11">
        <f>WORKDAY($C$4,12)</f>
        <v/>
      </c>
      <c r="D11" s="9" t="n">
        <v>2</v>
      </c>
      <c r="E11" s="11">
        <f>WORKDAY(C11,D11-1)</f>
        <v/>
      </c>
      <c r="F11" s="9" t="inlineStr">
        <is>
          <t>Stakeholder</t>
        </is>
      </c>
      <c r="G11" s="15" t="inlineStr">
        <is>
          <t>Offen</t>
        </is>
      </c>
      <c r="I11" s="9" t="inlineStr"/>
      <c r="J11" s="9" t="inlineStr"/>
      <c r="K11" s="9" t="inlineStr"/>
      <c r="L11" s="9" t="inlineStr"/>
      <c r="M11" s="9" t="inlineStr"/>
      <c r="N11" s="9" t="inlineStr"/>
      <c r="O11" s="9" t="inlineStr"/>
      <c r="P11" s="9" t="inlineStr"/>
      <c r="Q11" s="9" t="inlineStr"/>
      <c r="R11" s="9" t="inlineStr"/>
      <c r="S11" s="9" t="inlineStr"/>
      <c r="T11" s="9" t="inlineStr"/>
    </row>
    <row r="12">
      <c r="A12" s="5" t="inlineStr">
        <is>
          <t>3.0</t>
        </is>
      </c>
      <c r="B12" s="6" t="inlineStr">
        <is>
          <t>Phase 3: Umsetzung</t>
        </is>
      </c>
      <c r="C12" s="7">
        <f>WORKDAY($C$4,15)</f>
        <v/>
      </c>
      <c r="D12" s="5" t="n">
        <v>20</v>
      </c>
      <c r="E12" s="7">
        <f>WORKDAY(C12,D12-1)</f>
        <v/>
      </c>
      <c r="F12" s="5" t="inlineStr">
        <is>
          <t>Entwicklungsteam</t>
        </is>
      </c>
      <c r="G12" s="16" t="inlineStr">
        <is>
          <t>Offen</t>
        </is>
      </c>
      <c r="I12" s="9" t="inlineStr"/>
      <c r="J12" s="9" t="inlineStr"/>
      <c r="K12" s="9" t="inlineStr"/>
      <c r="L12" s="9" t="inlineStr"/>
      <c r="M12" s="9" t="inlineStr"/>
      <c r="N12" s="9" t="inlineStr"/>
      <c r="O12" s="9" t="inlineStr"/>
      <c r="P12" s="9" t="inlineStr"/>
      <c r="Q12" s="9" t="inlineStr"/>
      <c r="R12" s="9" t="inlineStr"/>
      <c r="S12" s="9" t="inlineStr"/>
      <c r="T12" s="9" t="inlineStr"/>
    </row>
    <row r="13">
      <c r="A13" s="9" t="inlineStr">
        <is>
          <t>3.1</t>
        </is>
      </c>
      <c r="B13" s="10" t="inlineStr">
        <is>
          <t>Entwicklung Sprint 1</t>
        </is>
      </c>
      <c r="C13" s="11">
        <f>WORKDAY($C$4,15)</f>
        <v/>
      </c>
      <c r="D13" s="9" t="n">
        <v>10</v>
      </c>
      <c r="E13" s="11">
        <f>WORKDAY(C13,D13-1)</f>
        <v/>
      </c>
      <c r="F13" s="9" t="inlineStr">
        <is>
          <t>Entwickler</t>
        </is>
      </c>
      <c r="G13" s="15" t="inlineStr">
        <is>
          <t>Offen</t>
        </is>
      </c>
      <c r="I13" s="9" t="inlineStr"/>
      <c r="J13" s="9" t="inlineStr"/>
      <c r="K13" s="9" t="inlineStr"/>
      <c r="L13" s="9" t="inlineStr"/>
      <c r="M13" s="9" t="inlineStr"/>
      <c r="N13" s="9" t="inlineStr"/>
      <c r="O13" s="9" t="inlineStr"/>
      <c r="P13" s="9" t="inlineStr"/>
      <c r="Q13" s="9" t="inlineStr"/>
      <c r="R13" s="9" t="inlineStr"/>
      <c r="S13" s="9" t="inlineStr"/>
      <c r="T13" s="9" t="inlineStr"/>
    </row>
    <row r="14">
      <c r="A14" s="9" t="inlineStr">
        <is>
          <t>3.2</t>
        </is>
      </c>
      <c r="B14" s="10" t="inlineStr">
        <is>
          <t>Entwicklung Sprint 2</t>
        </is>
      </c>
      <c r="C14" s="11">
        <f>WORKDAY($C$4,25)</f>
        <v/>
      </c>
      <c r="D14" s="9" t="n">
        <v>10</v>
      </c>
      <c r="E14" s="11">
        <f>WORKDAY(C14,D14-1)</f>
        <v/>
      </c>
      <c r="F14" s="9" t="inlineStr">
        <is>
          <t>Entwickler</t>
        </is>
      </c>
      <c r="G14" s="15" t="inlineStr">
        <is>
          <t>Offen</t>
        </is>
      </c>
      <c r="I14" s="9" t="inlineStr"/>
      <c r="J14" s="9" t="inlineStr"/>
      <c r="K14" s="9" t="inlineStr"/>
      <c r="L14" s="9" t="inlineStr"/>
      <c r="M14" s="9" t="inlineStr"/>
      <c r="N14" s="9" t="inlineStr"/>
      <c r="O14" s="9" t="inlineStr"/>
      <c r="P14" s="9" t="inlineStr"/>
      <c r="Q14" s="9" t="inlineStr"/>
      <c r="R14" s="9" t="inlineStr"/>
      <c r="S14" s="9" t="inlineStr"/>
      <c r="T14" s="9" t="inlineStr"/>
    </row>
    <row r="15">
      <c r="A15" s="5" t="inlineStr">
        <is>
          <t>4.0</t>
        </is>
      </c>
      <c r="B15" s="6" t="inlineStr">
        <is>
          <t>Phase 4: Test &amp; Abnahme</t>
        </is>
      </c>
      <c r="C15" s="7">
        <f>WORKDAY($C$4,35)</f>
        <v/>
      </c>
      <c r="D15" s="5" t="n">
        <v>8</v>
      </c>
      <c r="E15" s="7">
        <f>WORKDAY(C15,D15-1)</f>
        <v/>
      </c>
      <c r="F15" s="5" t="inlineStr">
        <is>
          <t>QA Team</t>
        </is>
      </c>
      <c r="G15" s="16" t="inlineStr">
        <is>
          <t>Offen</t>
        </is>
      </c>
      <c r="I15" s="9" t="inlineStr"/>
      <c r="J15" s="9" t="inlineStr"/>
      <c r="K15" s="9" t="inlineStr"/>
      <c r="L15" s="9" t="inlineStr"/>
      <c r="M15" s="9" t="inlineStr"/>
      <c r="N15" s="9" t="inlineStr"/>
      <c r="O15" s="9" t="inlineStr"/>
      <c r="P15" s="9" t="inlineStr"/>
      <c r="Q15" s="9" t="inlineStr"/>
      <c r="R15" s="9" t="inlineStr"/>
      <c r="S15" s="9" t="inlineStr"/>
      <c r="T15" s="9" t="inlineStr"/>
    </row>
    <row r="16">
      <c r="A16" s="9" t="inlineStr">
        <is>
          <t>4.1</t>
        </is>
      </c>
      <c r="B16" s="10" t="inlineStr">
        <is>
          <t>Integrationstests</t>
        </is>
      </c>
      <c r="C16" s="11">
        <f>WORKDAY($C$4,35)</f>
        <v/>
      </c>
      <c r="D16" s="9" t="n">
        <v>4</v>
      </c>
      <c r="E16" s="11">
        <f>WORKDAY(C16,D16-1)</f>
        <v/>
      </c>
      <c r="F16" s="9" t="inlineStr">
        <is>
          <t>QA Team</t>
        </is>
      </c>
      <c r="G16" s="15" t="inlineStr">
        <is>
          <t>Offen</t>
        </is>
      </c>
      <c r="I16" s="9" t="inlineStr"/>
      <c r="J16" s="9" t="inlineStr"/>
      <c r="K16" s="9" t="inlineStr"/>
      <c r="L16" s="9" t="inlineStr"/>
      <c r="M16" s="9" t="inlineStr"/>
      <c r="N16" s="9" t="inlineStr"/>
      <c r="O16" s="9" t="inlineStr"/>
      <c r="P16" s="9" t="inlineStr"/>
      <c r="Q16" s="9" t="inlineStr"/>
      <c r="R16" s="9" t="inlineStr"/>
      <c r="S16" s="9" t="inlineStr"/>
      <c r="T16" s="9" t="inlineStr"/>
    </row>
    <row r="17">
      <c r="A17" s="9" t="inlineStr">
        <is>
          <t>4.2</t>
        </is>
      </c>
      <c r="B17" s="10" t="inlineStr">
        <is>
          <t>Benutzerakzeptanztest</t>
        </is>
      </c>
      <c r="C17" s="11">
        <f>WORKDAY($C$4,39)</f>
        <v/>
      </c>
      <c r="D17" s="9" t="n">
        <v>3</v>
      </c>
      <c r="E17" s="11">
        <f>WORKDAY(C17,D17-1)</f>
        <v/>
      </c>
      <c r="F17" s="9" t="inlineStr">
        <is>
          <t>Stakeholder</t>
        </is>
      </c>
      <c r="G17" s="15" t="inlineStr">
        <is>
          <t>Offen</t>
        </is>
      </c>
      <c r="I17" s="9" t="inlineStr"/>
      <c r="J17" s="9" t="inlineStr"/>
      <c r="K17" s="9" t="inlineStr"/>
      <c r="L17" s="9" t="inlineStr"/>
      <c r="M17" s="9" t="inlineStr"/>
      <c r="N17" s="9" t="inlineStr"/>
      <c r="O17" s="9" t="inlineStr"/>
      <c r="P17" s="9" t="inlineStr"/>
      <c r="Q17" s="9" t="inlineStr"/>
      <c r="R17" s="9" t="inlineStr"/>
      <c r="S17" s="9" t="inlineStr"/>
      <c r="T17" s="9" t="inlineStr"/>
    </row>
    <row r="18">
      <c r="A18" s="9" t="inlineStr">
        <is>
          <t>4.3</t>
        </is>
      </c>
      <c r="B18" s="10" t="inlineStr">
        <is>
          <t>Finale Abnahme</t>
        </is>
      </c>
      <c r="C18" s="11">
        <f>WORKDAY($C$4,42)</f>
        <v/>
      </c>
      <c r="D18" s="9" t="n">
        <v>1</v>
      </c>
      <c r="E18" s="11">
        <f>WORKDAY(C18,D18-1)</f>
        <v/>
      </c>
      <c r="F18" s="9" t="inlineStr">
        <is>
          <t>Projektleiter</t>
        </is>
      </c>
      <c r="G18" s="15" t="inlineStr">
        <is>
          <t>Offen</t>
        </is>
      </c>
      <c r="I18" s="9" t="inlineStr"/>
      <c r="J18" s="9" t="inlineStr"/>
      <c r="K18" s="9" t="inlineStr"/>
      <c r="L18" s="9" t="inlineStr"/>
      <c r="M18" s="9" t="inlineStr"/>
      <c r="N18" s="9" t="inlineStr"/>
      <c r="O18" s="9" t="inlineStr"/>
      <c r="P18" s="9" t="inlineStr"/>
      <c r="Q18" s="9" t="inlineStr"/>
      <c r="R18" s="9" t="inlineStr"/>
      <c r="S18" s="9" t="inlineStr"/>
      <c r="T18" s="9" t="inlineStr"/>
    </row>
  </sheetData>
  <mergeCells count="1">
    <mergeCell ref="A1:G1"/>
  </mergeCells>
  <conditionalFormatting sqref="I4">
    <cfRule type="expression" priority="1" dxfId="0">
      <formula>=AND($C4&lt;=45695,$E4&gt;=45691)</formula>
    </cfRule>
  </conditionalFormatting>
  <conditionalFormatting sqref="J4">
    <cfRule type="expression" priority="2" dxfId="0">
      <formula>=AND($C4&lt;=45702,$E4&gt;=45698)</formula>
    </cfRule>
  </conditionalFormatting>
  <conditionalFormatting sqref="K4">
    <cfRule type="expression" priority="3" dxfId="0">
      <formula>=AND($C4&lt;=45709,$E4&gt;=45705)</formula>
    </cfRule>
  </conditionalFormatting>
  <conditionalFormatting sqref="L4">
    <cfRule type="expression" priority="4" dxfId="0">
      <formula>=AND($C4&lt;=45716,$E4&gt;=45712)</formula>
    </cfRule>
  </conditionalFormatting>
  <conditionalFormatting sqref="M4">
    <cfRule type="expression" priority="5" dxfId="0">
      <formula>=AND($C4&lt;=45723,$E4&gt;=45719)</formula>
    </cfRule>
  </conditionalFormatting>
  <conditionalFormatting sqref="N4">
    <cfRule type="expression" priority="6" dxfId="0">
      <formula>=AND($C4&lt;=45730,$E4&gt;=45726)</formula>
    </cfRule>
  </conditionalFormatting>
  <conditionalFormatting sqref="O4">
    <cfRule type="expression" priority="7" dxfId="0">
      <formula>=AND($C4&lt;=45737,$E4&gt;=45733)</formula>
    </cfRule>
  </conditionalFormatting>
  <conditionalFormatting sqref="P4">
    <cfRule type="expression" priority="8" dxfId="0">
      <formula>=AND($C4&lt;=45744,$E4&gt;=45740)</formula>
    </cfRule>
  </conditionalFormatting>
  <conditionalFormatting sqref="Q4">
    <cfRule type="expression" priority="9" dxfId="0">
      <formula>=AND($C4&lt;=45751,$E4&gt;=45747)</formula>
    </cfRule>
  </conditionalFormatting>
  <conditionalFormatting sqref="R4">
    <cfRule type="expression" priority="10" dxfId="0">
      <formula>=AND($C4&lt;=45758,$E4&gt;=45754)</formula>
    </cfRule>
  </conditionalFormatting>
  <conditionalFormatting sqref="S4">
    <cfRule type="expression" priority="11" dxfId="0">
      <formula>=AND($C4&lt;=45765,$E4&gt;=45761)</formula>
    </cfRule>
  </conditionalFormatting>
  <conditionalFormatting sqref="T4">
    <cfRule type="expression" priority="12" dxfId="0">
      <formula>=AND($C4&lt;=45772,$E4&gt;=45768)</formula>
    </cfRule>
  </conditionalFormatting>
  <conditionalFormatting sqref="I5">
    <cfRule type="expression" priority="13" dxfId="0">
      <formula>=AND($C5&lt;=45695,$E5&gt;=45691)</formula>
    </cfRule>
  </conditionalFormatting>
  <conditionalFormatting sqref="J5">
    <cfRule type="expression" priority="14" dxfId="0">
      <formula>=AND($C5&lt;=45702,$E5&gt;=45698)</formula>
    </cfRule>
  </conditionalFormatting>
  <conditionalFormatting sqref="K5">
    <cfRule type="expression" priority="15" dxfId="0">
      <formula>=AND($C5&lt;=45709,$E5&gt;=45705)</formula>
    </cfRule>
  </conditionalFormatting>
  <conditionalFormatting sqref="L5">
    <cfRule type="expression" priority="16" dxfId="0">
      <formula>=AND($C5&lt;=45716,$E5&gt;=45712)</formula>
    </cfRule>
  </conditionalFormatting>
  <conditionalFormatting sqref="M5">
    <cfRule type="expression" priority="17" dxfId="0">
      <formula>=AND($C5&lt;=45723,$E5&gt;=45719)</formula>
    </cfRule>
  </conditionalFormatting>
  <conditionalFormatting sqref="N5">
    <cfRule type="expression" priority="18" dxfId="0">
      <formula>=AND($C5&lt;=45730,$E5&gt;=45726)</formula>
    </cfRule>
  </conditionalFormatting>
  <conditionalFormatting sqref="O5">
    <cfRule type="expression" priority="19" dxfId="0">
      <formula>=AND($C5&lt;=45737,$E5&gt;=45733)</formula>
    </cfRule>
  </conditionalFormatting>
  <conditionalFormatting sqref="P5">
    <cfRule type="expression" priority="20" dxfId="0">
      <formula>=AND($C5&lt;=45744,$E5&gt;=45740)</formula>
    </cfRule>
  </conditionalFormatting>
  <conditionalFormatting sqref="Q5">
    <cfRule type="expression" priority="21" dxfId="0">
      <formula>=AND($C5&lt;=45751,$E5&gt;=45747)</formula>
    </cfRule>
  </conditionalFormatting>
  <conditionalFormatting sqref="R5">
    <cfRule type="expression" priority="22" dxfId="0">
      <formula>=AND($C5&lt;=45758,$E5&gt;=45754)</formula>
    </cfRule>
  </conditionalFormatting>
  <conditionalFormatting sqref="S5">
    <cfRule type="expression" priority="23" dxfId="0">
      <formula>=AND($C5&lt;=45765,$E5&gt;=45761)</formula>
    </cfRule>
  </conditionalFormatting>
  <conditionalFormatting sqref="T5">
    <cfRule type="expression" priority="24" dxfId="0">
      <formula>=AND($C5&lt;=45772,$E5&gt;=45768)</formula>
    </cfRule>
  </conditionalFormatting>
  <conditionalFormatting sqref="I6">
    <cfRule type="expression" priority="25" dxfId="0">
      <formula>=AND($C6&lt;=45695,$E6&gt;=45691)</formula>
    </cfRule>
  </conditionalFormatting>
  <conditionalFormatting sqref="J6">
    <cfRule type="expression" priority="26" dxfId="0">
      <formula>=AND($C6&lt;=45702,$E6&gt;=45698)</formula>
    </cfRule>
  </conditionalFormatting>
  <conditionalFormatting sqref="K6">
    <cfRule type="expression" priority="27" dxfId="0">
      <formula>=AND($C6&lt;=45709,$E6&gt;=45705)</formula>
    </cfRule>
  </conditionalFormatting>
  <conditionalFormatting sqref="L6">
    <cfRule type="expression" priority="28" dxfId="0">
      <formula>=AND($C6&lt;=45716,$E6&gt;=45712)</formula>
    </cfRule>
  </conditionalFormatting>
  <conditionalFormatting sqref="M6">
    <cfRule type="expression" priority="29" dxfId="0">
      <formula>=AND($C6&lt;=45723,$E6&gt;=45719)</formula>
    </cfRule>
  </conditionalFormatting>
  <conditionalFormatting sqref="N6">
    <cfRule type="expression" priority="30" dxfId="0">
      <formula>=AND($C6&lt;=45730,$E6&gt;=45726)</formula>
    </cfRule>
  </conditionalFormatting>
  <conditionalFormatting sqref="O6">
    <cfRule type="expression" priority="31" dxfId="0">
      <formula>=AND($C6&lt;=45737,$E6&gt;=45733)</formula>
    </cfRule>
  </conditionalFormatting>
  <conditionalFormatting sqref="P6">
    <cfRule type="expression" priority="32" dxfId="0">
      <formula>=AND($C6&lt;=45744,$E6&gt;=45740)</formula>
    </cfRule>
  </conditionalFormatting>
  <conditionalFormatting sqref="Q6">
    <cfRule type="expression" priority="33" dxfId="0">
      <formula>=AND($C6&lt;=45751,$E6&gt;=45747)</formula>
    </cfRule>
  </conditionalFormatting>
  <conditionalFormatting sqref="R6">
    <cfRule type="expression" priority="34" dxfId="0">
      <formula>=AND($C6&lt;=45758,$E6&gt;=45754)</formula>
    </cfRule>
  </conditionalFormatting>
  <conditionalFormatting sqref="S6">
    <cfRule type="expression" priority="35" dxfId="0">
      <formula>=AND($C6&lt;=45765,$E6&gt;=45761)</formula>
    </cfRule>
  </conditionalFormatting>
  <conditionalFormatting sqref="T6">
    <cfRule type="expression" priority="36" dxfId="0">
      <formula>=AND($C6&lt;=45772,$E6&gt;=45768)</formula>
    </cfRule>
  </conditionalFormatting>
  <conditionalFormatting sqref="I7">
    <cfRule type="expression" priority="37" dxfId="0">
      <formula>=AND($C7&lt;=45695,$E7&gt;=45691)</formula>
    </cfRule>
  </conditionalFormatting>
  <conditionalFormatting sqref="J7">
    <cfRule type="expression" priority="38" dxfId="0">
      <formula>=AND($C7&lt;=45702,$E7&gt;=45698)</formula>
    </cfRule>
  </conditionalFormatting>
  <conditionalFormatting sqref="K7">
    <cfRule type="expression" priority="39" dxfId="0">
      <formula>=AND($C7&lt;=45709,$E7&gt;=45705)</formula>
    </cfRule>
  </conditionalFormatting>
  <conditionalFormatting sqref="L7">
    <cfRule type="expression" priority="40" dxfId="0">
      <formula>=AND($C7&lt;=45716,$E7&gt;=45712)</formula>
    </cfRule>
  </conditionalFormatting>
  <conditionalFormatting sqref="M7">
    <cfRule type="expression" priority="41" dxfId="0">
      <formula>=AND($C7&lt;=45723,$E7&gt;=45719)</formula>
    </cfRule>
  </conditionalFormatting>
  <conditionalFormatting sqref="N7">
    <cfRule type="expression" priority="42" dxfId="0">
      <formula>=AND($C7&lt;=45730,$E7&gt;=45726)</formula>
    </cfRule>
  </conditionalFormatting>
  <conditionalFormatting sqref="O7">
    <cfRule type="expression" priority="43" dxfId="0">
      <formula>=AND($C7&lt;=45737,$E7&gt;=45733)</formula>
    </cfRule>
  </conditionalFormatting>
  <conditionalFormatting sqref="P7">
    <cfRule type="expression" priority="44" dxfId="0">
      <formula>=AND($C7&lt;=45744,$E7&gt;=45740)</formula>
    </cfRule>
  </conditionalFormatting>
  <conditionalFormatting sqref="Q7">
    <cfRule type="expression" priority="45" dxfId="0">
      <formula>=AND($C7&lt;=45751,$E7&gt;=45747)</formula>
    </cfRule>
  </conditionalFormatting>
  <conditionalFormatting sqref="R7">
    <cfRule type="expression" priority="46" dxfId="0">
      <formula>=AND($C7&lt;=45758,$E7&gt;=45754)</formula>
    </cfRule>
  </conditionalFormatting>
  <conditionalFormatting sqref="S7">
    <cfRule type="expression" priority="47" dxfId="0">
      <formula>=AND($C7&lt;=45765,$E7&gt;=45761)</formula>
    </cfRule>
  </conditionalFormatting>
  <conditionalFormatting sqref="T7">
    <cfRule type="expression" priority="48" dxfId="0">
      <formula>=AND($C7&lt;=45772,$E7&gt;=45768)</formula>
    </cfRule>
  </conditionalFormatting>
  <conditionalFormatting sqref="I8">
    <cfRule type="expression" priority="49" dxfId="0">
      <formula>=AND($C8&lt;=45695,$E8&gt;=45691)</formula>
    </cfRule>
  </conditionalFormatting>
  <conditionalFormatting sqref="J8">
    <cfRule type="expression" priority="50" dxfId="0">
      <formula>=AND($C8&lt;=45702,$E8&gt;=45698)</formula>
    </cfRule>
  </conditionalFormatting>
  <conditionalFormatting sqref="K8">
    <cfRule type="expression" priority="51" dxfId="0">
      <formula>=AND($C8&lt;=45709,$E8&gt;=45705)</formula>
    </cfRule>
  </conditionalFormatting>
  <conditionalFormatting sqref="L8">
    <cfRule type="expression" priority="52" dxfId="0">
      <formula>=AND($C8&lt;=45716,$E8&gt;=45712)</formula>
    </cfRule>
  </conditionalFormatting>
  <conditionalFormatting sqref="M8">
    <cfRule type="expression" priority="53" dxfId="0">
      <formula>=AND($C8&lt;=45723,$E8&gt;=45719)</formula>
    </cfRule>
  </conditionalFormatting>
  <conditionalFormatting sqref="N8">
    <cfRule type="expression" priority="54" dxfId="0">
      <formula>=AND($C8&lt;=45730,$E8&gt;=45726)</formula>
    </cfRule>
  </conditionalFormatting>
  <conditionalFormatting sqref="O8">
    <cfRule type="expression" priority="55" dxfId="0">
      <formula>=AND($C8&lt;=45737,$E8&gt;=45733)</formula>
    </cfRule>
  </conditionalFormatting>
  <conditionalFormatting sqref="P8">
    <cfRule type="expression" priority="56" dxfId="0">
      <formula>=AND($C8&lt;=45744,$E8&gt;=45740)</formula>
    </cfRule>
  </conditionalFormatting>
  <conditionalFormatting sqref="Q8">
    <cfRule type="expression" priority="57" dxfId="0">
      <formula>=AND($C8&lt;=45751,$E8&gt;=45747)</formula>
    </cfRule>
  </conditionalFormatting>
  <conditionalFormatting sqref="R8">
    <cfRule type="expression" priority="58" dxfId="0">
      <formula>=AND($C8&lt;=45758,$E8&gt;=45754)</formula>
    </cfRule>
  </conditionalFormatting>
  <conditionalFormatting sqref="S8">
    <cfRule type="expression" priority="59" dxfId="0">
      <formula>=AND($C8&lt;=45765,$E8&gt;=45761)</formula>
    </cfRule>
  </conditionalFormatting>
  <conditionalFormatting sqref="T8">
    <cfRule type="expression" priority="60" dxfId="0">
      <formula>=AND($C8&lt;=45772,$E8&gt;=45768)</formula>
    </cfRule>
  </conditionalFormatting>
  <conditionalFormatting sqref="I9">
    <cfRule type="expression" priority="61" dxfId="0">
      <formula>=AND($C9&lt;=45695,$E9&gt;=45691)</formula>
    </cfRule>
  </conditionalFormatting>
  <conditionalFormatting sqref="J9">
    <cfRule type="expression" priority="62" dxfId="0">
      <formula>=AND($C9&lt;=45702,$E9&gt;=45698)</formula>
    </cfRule>
  </conditionalFormatting>
  <conditionalFormatting sqref="K9">
    <cfRule type="expression" priority="63" dxfId="0">
      <formula>=AND($C9&lt;=45709,$E9&gt;=45705)</formula>
    </cfRule>
  </conditionalFormatting>
  <conditionalFormatting sqref="L9">
    <cfRule type="expression" priority="64" dxfId="0">
      <formula>=AND($C9&lt;=45716,$E9&gt;=45712)</formula>
    </cfRule>
  </conditionalFormatting>
  <conditionalFormatting sqref="M9">
    <cfRule type="expression" priority="65" dxfId="0">
      <formula>=AND($C9&lt;=45723,$E9&gt;=45719)</formula>
    </cfRule>
  </conditionalFormatting>
  <conditionalFormatting sqref="N9">
    <cfRule type="expression" priority="66" dxfId="0">
      <formula>=AND($C9&lt;=45730,$E9&gt;=45726)</formula>
    </cfRule>
  </conditionalFormatting>
  <conditionalFormatting sqref="O9">
    <cfRule type="expression" priority="67" dxfId="0">
      <formula>=AND($C9&lt;=45737,$E9&gt;=45733)</formula>
    </cfRule>
  </conditionalFormatting>
  <conditionalFormatting sqref="P9">
    <cfRule type="expression" priority="68" dxfId="0">
      <formula>=AND($C9&lt;=45744,$E9&gt;=45740)</formula>
    </cfRule>
  </conditionalFormatting>
  <conditionalFormatting sqref="Q9">
    <cfRule type="expression" priority="69" dxfId="0">
      <formula>=AND($C9&lt;=45751,$E9&gt;=45747)</formula>
    </cfRule>
  </conditionalFormatting>
  <conditionalFormatting sqref="R9">
    <cfRule type="expression" priority="70" dxfId="0">
      <formula>=AND($C9&lt;=45758,$E9&gt;=45754)</formula>
    </cfRule>
  </conditionalFormatting>
  <conditionalFormatting sqref="S9">
    <cfRule type="expression" priority="71" dxfId="0">
      <formula>=AND($C9&lt;=45765,$E9&gt;=45761)</formula>
    </cfRule>
  </conditionalFormatting>
  <conditionalFormatting sqref="T9">
    <cfRule type="expression" priority="72" dxfId="0">
      <formula>=AND($C9&lt;=45772,$E9&gt;=45768)</formula>
    </cfRule>
  </conditionalFormatting>
  <conditionalFormatting sqref="I10">
    <cfRule type="expression" priority="73" dxfId="0">
      <formula>=AND($C10&lt;=45695,$E10&gt;=45691)</formula>
    </cfRule>
  </conditionalFormatting>
  <conditionalFormatting sqref="J10">
    <cfRule type="expression" priority="74" dxfId="0">
      <formula>=AND($C10&lt;=45702,$E10&gt;=45698)</formula>
    </cfRule>
  </conditionalFormatting>
  <conditionalFormatting sqref="K10">
    <cfRule type="expression" priority="75" dxfId="0">
      <formula>=AND($C10&lt;=45709,$E10&gt;=45705)</formula>
    </cfRule>
  </conditionalFormatting>
  <conditionalFormatting sqref="L10">
    <cfRule type="expression" priority="76" dxfId="0">
      <formula>=AND($C10&lt;=45716,$E10&gt;=45712)</formula>
    </cfRule>
  </conditionalFormatting>
  <conditionalFormatting sqref="M10">
    <cfRule type="expression" priority="77" dxfId="0">
      <formula>=AND($C10&lt;=45723,$E10&gt;=45719)</formula>
    </cfRule>
  </conditionalFormatting>
  <conditionalFormatting sqref="N10">
    <cfRule type="expression" priority="78" dxfId="0">
      <formula>=AND($C10&lt;=45730,$E10&gt;=45726)</formula>
    </cfRule>
  </conditionalFormatting>
  <conditionalFormatting sqref="O10">
    <cfRule type="expression" priority="79" dxfId="0">
      <formula>=AND($C10&lt;=45737,$E10&gt;=45733)</formula>
    </cfRule>
  </conditionalFormatting>
  <conditionalFormatting sqref="P10">
    <cfRule type="expression" priority="80" dxfId="0">
      <formula>=AND($C10&lt;=45744,$E10&gt;=45740)</formula>
    </cfRule>
  </conditionalFormatting>
  <conditionalFormatting sqref="Q10">
    <cfRule type="expression" priority="81" dxfId="0">
      <formula>=AND($C10&lt;=45751,$E10&gt;=45747)</formula>
    </cfRule>
  </conditionalFormatting>
  <conditionalFormatting sqref="R10">
    <cfRule type="expression" priority="82" dxfId="0">
      <formula>=AND($C10&lt;=45758,$E10&gt;=45754)</formula>
    </cfRule>
  </conditionalFormatting>
  <conditionalFormatting sqref="S10">
    <cfRule type="expression" priority="83" dxfId="0">
      <formula>=AND($C10&lt;=45765,$E10&gt;=45761)</formula>
    </cfRule>
  </conditionalFormatting>
  <conditionalFormatting sqref="T10">
    <cfRule type="expression" priority="84" dxfId="0">
      <formula>=AND($C10&lt;=45772,$E10&gt;=45768)</formula>
    </cfRule>
  </conditionalFormatting>
  <conditionalFormatting sqref="I11">
    <cfRule type="expression" priority="85" dxfId="0">
      <formula>=AND($C11&lt;=45695,$E11&gt;=45691)</formula>
    </cfRule>
  </conditionalFormatting>
  <conditionalFormatting sqref="J11">
    <cfRule type="expression" priority="86" dxfId="0">
      <formula>=AND($C11&lt;=45702,$E11&gt;=45698)</formula>
    </cfRule>
  </conditionalFormatting>
  <conditionalFormatting sqref="K11">
    <cfRule type="expression" priority="87" dxfId="0">
      <formula>=AND($C11&lt;=45709,$E11&gt;=45705)</formula>
    </cfRule>
  </conditionalFormatting>
  <conditionalFormatting sqref="L11">
    <cfRule type="expression" priority="88" dxfId="0">
      <formula>=AND($C11&lt;=45716,$E11&gt;=45712)</formula>
    </cfRule>
  </conditionalFormatting>
  <conditionalFormatting sqref="M11">
    <cfRule type="expression" priority="89" dxfId="0">
      <formula>=AND($C11&lt;=45723,$E11&gt;=45719)</formula>
    </cfRule>
  </conditionalFormatting>
  <conditionalFormatting sqref="N11">
    <cfRule type="expression" priority="90" dxfId="0">
      <formula>=AND($C11&lt;=45730,$E11&gt;=45726)</formula>
    </cfRule>
  </conditionalFormatting>
  <conditionalFormatting sqref="O11">
    <cfRule type="expression" priority="91" dxfId="0">
      <formula>=AND($C11&lt;=45737,$E11&gt;=45733)</formula>
    </cfRule>
  </conditionalFormatting>
  <conditionalFormatting sqref="P11">
    <cfRule type="expression" priority="92" dxfId="0">
      <formula>=AND($C11&lt;=45744,$E11&gt;=45740)</formula>
    </cfRule>
  </conditionalFormatting>
  <conditionalFormatting sqref="Q11">
    <cfRule type="expression" priority="93" dxfId="0">
      <formula>=AND($C11&lt;=45751,$E11&gt;=45747)</formula>
    </cfRule>
  </conditionalFormatting>
  <conditionalFormatting sqref="R11">
    <cfRule type="expression" priority="94" dxfId="0">
      <formula>=AND($C11&lt;=45758,$E11&gt;=45754)</formula>
    </cfRule>
  </conditionalFormatting>
  <conditionalFormatting sqref="S11">
    <cfRule type="expression" priority="95" dxfId="0">
      <formula>=AND($C11&lt;=45765,$E11&gt;=45761)</formula>
    </cfRule>
  </conditionalFormatting>
  <conditionalFormatting sqref="T11">
    <cfRule type="expression" priority="96" dxfId="0">
      <formula>=AND($C11&lt;=45772,$E11&gt;=45768)</formula>
    </cfRule>
  </conditionalFormatting>
  <conditionalFormatting sqref="I12">
    <cfRule type="expression" priority="97" dxfId="0">
      <formula>=AND($C12&lt;=45695,$E12&gt;=45691)</formula>
    </cfRule>
  </conditionalFormatting>
  <conditionalFormatting sqref="J12">
    <cfRule type="expression" priority="98" dxfId="0">
      <formula>=AND($C12&lt;=45702,$E12&gt;=45698)</formula>
    </cfRule>
  </conditionalFormatting>
  <conditionalFormatting sqref="K12">
    <cfRule type="expression" priority="99" dxfId="0">
      <formula>=AND($C12&lt;=45709,$E12&gt;=45705)</formula>
    </cfRule>
  </conditionalFormatting>
  <conditionalFormatting sqref="L12">
    <cfRule type="expression" priority="100" dxfId="0">
      <formula>=AND($C12&lt;=45716,$E12&gt;=45712)</formula>
    </cfRule>
  </conditionalFormatting>
  <conditionalFormatting sqref="M12">
    <cfRule type="expression" priority="101" dxfId="0">
      <formula>=AND($C12&lt;=45723,$E12&gt;=45719)</formula>
    </cfRule>
  </conditionalFormatting>
  <conditionalFormatting sqref="N12">
    <cfRule type="expression" priority="102" dxfId="0">
      <formula>=AND($C12&lt;=45730,$E12&gt;=45726)</formula>
    </cfRule>
  </conditionalFormatting>
  <conditionalFormatting sqref="O12">
    <cfRule type="expression" priority="103" dxfId="0">
      <formula>=AND($C12&lt;=45737,$E12&gt;=45733)</formula>
    </cfRule>
  </conditionalFormatting>
  <conditionalFormatting sqref="P12">
    <cfRule type="expression" priority="104" dxfId="0">
      <formula>=AND($C12&lt;=45744,$E12&gt;=45740)</formula>
    </cfRule>
  </conditionalFormatting>
  <conditionalFormatting sqref="Q12">
    <cfRule type="expression" priority="105" dxfId="0">
      <formula>=AND($C12&lt;=45751,$E12&gt;=45747)</formula>
    </cfRule>
  </conditionalFormatting>
  <conditionalFormatting sqref="R12">
    <cfRule type="expression" priority="106" dxfId="0">
      <formula>=AND($C12&lt;=45758,$E12&gt;=45754)</formula>
    </cfRule>
  </conditionalFormatting>
  <conditionalFormatting sqref="S12">
    <cfRule type="expression" priority="107" dxfId="0">
      <formula>=AND($C12&lt;=45765,$E12&gt;=45761)</formula>
    </cfRule>
  </conditionalFormatting>
  <conditionalFormatting sqref="T12">
    <cfRule type="expression" priority="108" dxfId="0">
      <formula>=AND($C12&lt;=45772,$E12&gt;=45768)</formula>
    </cfRule>
  </conditionalFormatting>
  <conditionalFormatting sqref="I13">
    <cfRule type="expression" priority="109" dxfId="0">
      <formula>=AND($C13&lt;=45695,$E13&gt;=45691)</formula>
    </cfRule>
  </conditionalFormatting>
  <conditionalFormatting sqref="J13">
    <cfRule type="expression" priority="110" dxfId="0">
      <formula>=AND($C13&lt;=45702,$E13&gt;=45698)</formula>
    </cfRule>
  </conditionalFormatting>
  <conditionalFormatting sqref="K13">
    <cfRule type="expression" priority="111" dxfId="0">
      <formula>=AND($C13&lt;=45709,$E13&gt;=45705)</formula>
    </cfRule>
  </conditionalFormatting>
  <conditionalFormatting sqref="L13">
    <cfRule type="expression" priority="112" dxfId="0">
      <formula>=AND($C13&lt;=45716,$E13&gt;=45712)</formula>
    </cfRule>
  </conditionalFormatting>
  <conditionalFormatting sqref="M13">
    <cfRule type="expression" priority="113" dxfId="0">
      <formula>=AND($C13&lt;=45723,$E13&gt;=45719)</formula>
    </cfRule>
  </conditionalFormatting>
  <conditionalFormatting sqref="N13">
    <cfRule type="expression" priority="114" dxfId="0">
      <formula>=AND($C13&lt;=45730,$E13&gt;=45726)</formula>
    </cfRule>
  </conditionalFormatting>
  <conditionalFormatting sqref="O13">
    <cfRule type="expression" priority="115" dxfId="0">
      <formula>=AND($C13&lt;=45737,$E13&gt;=45733)</formula>
    </cfRule>
  </conditionalFormatting>
  <conditionalFormatting sqref="P13">
    <cfRule type="expression" priority="116" dxfId="0">
      <formula>=AND($C13&lt;=45744,$E13&gt;=45740)</formula>
    </cfRule>
  </conditionalFormatting>
  <conditionalFormatting sqref="Q13">
    <cfRule type="expression" priority="117" dxfId="0">
      <formula>=AND($C13&lt;=45751,$E13&gt;=45747)</formula>
    </cfRule>
  </conditionalFormatting>
  <conditionalFormatting sqref="R13">
    <cfRule type="expression" priority="118" dxfId="0">
      <formula>=AND($C13&lt;=45758,$E13&gt;=45754)</formula>
    </cfRule>
  </conditionalFormatting>
  <conditionalFormatting sqref="S13">
    <cfRule type="expression" priority="119" dxfId="0">
      <formula>=AND($C13&lt;=45765,$E13&gt;=45761)</formula>
    </cfRule>
  </conditionalFormatting>
  <conditionalFormatting sqref="T13">
    <cfRule type="expression" priority="120" dxfId="0">
      <formula>=AND($C13&lt;=45772,$E13&gt;=45768)</formula>
    </cfRule>
  </conditionalFormatting>
  <conditionalFormatting sqref="I14">
    <cfRule type="expression" priority="121" dxfId="0">
      <formula>=AND($C14&lt;=45695,$E14&gt;=45691)</formula>
    </cfRule>
  </conditionalFormatting>
  <conditionalFormatting sqref="J14">
    <cfRule type="expression" priority="122" dxfId="0">
      <formula>=AND($C14&lt;=45702,$E14&gt;=45698)</formula>
    </cfRule>
  </conditionalFormatting>
  <conditionalFormatting sqref="K14">
    <cfRule type="expression" priority="123" dxfId="0">
      <formula>=AND($C14&lt;=45709,$E14&gt;=45705)</formula>
    </cfRule>
  </conditionalFormatting>
  <conditionalFormatting sqref="L14">
    <cfRule type="expression" priority="124" dxfId="0">
      <formula>=AND($C14&lt;=45716,$E14&gt;=45712)</formula>
    </cfRule>
  </conditionalFormatting>
  <conditionalFormatting sqref="M14">
    <cfRule type="expression" priority="125" dxfId="0">
      <formula>=AND($C14&lt;=45723,$E14&gt;=45719)</formula>
    </cfRule>
  </conditionalFormatting>
  <conditionalFormatting sqref="N14">
    <cfRule type="expression" priority="126" dxfId="0">
      <formula>=AND($C14&lt;=45730,$E14&gt;=45726)</formula>
    </cfRule>
  </conditionalFormatting>
  <conditionalFormatting sqref="O14">
    <cfRule type="expression" priority="127" dxfId="0">
      <formula>=AND($C14&lt;=45737,$E14&gt;=45733)</formula>
    </cfRule>
  </conditionalFormatting>
  <conditionalFormatting sqref="P14">
    <cfRule type="expression" priority="128" dxfId="0">
      <formula>=AND($C14&lt;=45744,$E14&gt;=45740)</formula>
    </cfRule>
  </conditionalFormatting>
  <conditionalFormatting sqref="Q14">
    <cfRule type="expression" priority="129" dxfId="0">
      <formula>=AND($C14&lt;=45751,$E14&gt;=45747)</formula>
    </cfRule>
  </conditionalFormatting>
  <conditionalFormatting sqref="R14">
    <cfRule type="expression" priority="130" dxfId="0">
      <formula>=AND($C14&lt;=45758,$E14&gt;=45754)</formula>
    </cfRule>
  </conditionalFormatting>
  <conditionalFormatting sqref="S14">
    <cfRule type="expression" priority="131" dxfId="0">
      <formula>=AND($C14&lt;=45765,$E14&gt;=45761)</formula>
    </cfRule>
  </conditionalFormatting>
  <conditionalFormatting sqref="T14">
    <cfRule type="expression" priority="132" dxfId="0">
      <formula>=AND($C14&lt;=45772,$E14&gt;=45768)</formula>
    </cfRule>
  </conditionalFormatting>
  <conditionalFormatting sqref="I15">
    <cfRule type="expression" priority="133" dxfId="0">
      <formula>=AND($C15&lt;=45695,$E15&gt;=45691)</formula>
    </cfRule>
  </conditionalFormatting>
  <conditionalFormatting sqref="J15">
    <cfRule type="expression" priority="134" dxfId="0">
      <formula>=AND($C15&lt;=45702,$E15&gt;=45698)</formula>
    </cfRule>
  </conditionalFormatting>
  <conditionalFormatting sqref="K15">
    <cfRule type="expression" priority="135" dxfId="0">
      <formula>=AND($C15&lt;=45709,$E15&gt;=45705)</formula>
    </cfRule>
  </conditionalFormatting>
  <conditionalFormatting sqref="L15">
    <cfRule type="expression" priority="136" dxfId="0">
      <formula>=AND($C15&lt;=45716,$E15&gt;=45712)</formula>
    </cfRule>
  </conditionalFormatting>
  <conditionalFormatting sqref="M15">
    <cfRule type="expression" priority="137" dxfId="0">
      <formula>=AND($C15&lt;=45723,$E15&gt;=45719)</formula>
    </cfRule>
  </conditionalFormatting>
  <conditionalFormatting sqref="N15">
    <cfRule type="expression" priority="138" dxfId="0">
      <formula>=AND($C15&lt;=45730,$E15&gt;=45726)</formula>
    </cfRule>
  </conditionalFormatting>
  <conditionalFormatting sqref="O15">
    <cfRule type="expression" priority="139" dxfId="0">
      <formula>=AND($C15&lt;=45737,$E15&gt;=45733)</formula>
    </cfRule>
  </conditionalFormatting>
  <conditionalFormatting sqref="P15">
    <cfRule type="expression" priority="140" dxfId="0">
      <formula>=AND($C15&lt;=45744,$E15&gt;=45740)</formula>
    </cfRule>
  </conditionalFormatting>
  <conditionalFormatting sqref="Q15">
    <cfRule type="expression" priority="141" dxfId="0">
      <formula>=AND($C15&lt;=45751,$E15&gt;=45747)</formula>
    </cfRule>
  </conditionalFormatting>
  <conditionalFormatting sqref="R15">
    <cfRule type="expression" priority="142" dxfId="0">
      <formula>=AND($C15&lt;=45758,$E15&gt;=45754)</formula>
    </cfRule>
  </conditionalFormatting>
  <conditionalFormatting sqref="S15">
    <cfRule type="expression" priority="143" dxfId="0">
      <formula>=AND($C15&lt;=45765,$E15&gt;=45761)</formula>
    </cfRule>
  </conditionalFormatting>
  <conditionalFormatting sqref="T15">
    <cfRule type="expression" priority="144" dxfId="0">
      <formula>=AND($C15&lt;=45772,$E15&gt;=45768)</formula>
    </cfRule>
  </conditionalFormatting>
  <conditionalFormatting sqref="I16">
    <cfRule type="expression" priority="145" dxfId="0">
      <formula>=AND($C16&lt;=45695,$E16&gt;=45691)</formula>
    </cfRule>
  </conditionalFormatting>
  <conditionalFormatting sqref="J16">
    <cfRule type="expression" priority="146" dxfId="0">
      <formula>=AND($C16&lt;=45702,$E16&gt;=45698)</formula>
    </cfRule>
  </conditionalFormatting>
  <conditionalFormatting sqref="K16">
    <cfRule type="expression" priority="147" dxfId="0">
      <formula>=AND($C16&lt;=45709,$E16&gt;=45705)</formula>
    </cfRule>
  </conditionalFormatting>
  <conditionalFormatting sqref="L16">
    <cfRule type="expression" priority="148" dxfId="0">
      <formula>=AND($C16&lt;=45716,$E16&gt;=45712)</formula>
    </cfRule>
  </conditionalFormatting>
  <conditionalFormatting sqref="M16">
    <cfRule type="expression" priority="149" dxfId="0">
      <formula>=AND($C16&lt;=45723,$E16&gt;=45719)</formula>
    </cfRule>
  </conditionalFormatting>
  <conditionalFormatting sqref="N16">
    <cfRule type="expression" priority="150" dxfId="0">
      <formula>=AND($C16&lt;=45730,$E16&gt;=45726)</formula>
    </cfRule>
  </conditionalFormatting>
  <conditionalFormatting sqref="O16">
    <cfRule type="expression" priority="151" dxfId="0">
      <formula>=AND($C16&lt;=45737,$E16&gt;=45733)</formula>
    </cfRule>
  </conditionalFormatting>
  <conditionalFormatting sqref="P16">
    <cfRule type="expression" priority="152" dxfId="0">
      <formula>=AND($C16&lt;=45744,$E16&gt;=45740)</formula>
    </cfRule>
  </conditionalFormatting>
  <conditionalFormatting sqref="Q16">
    <cfRule type="expression" priority="153" dxfId="0">
      <formula>=AND($C16&lt;=45751,$E16&gt;=45747)</formula>
    </cfRule>
  </conditionalFormatting>
  <conditionalFormatting sqref="R16">
    <cfRule type="expression" priority="154" dxfId="0">
      <formula>=AND($C16&lt;=45758,$E16&gt;=45754)</formula>
    </cfRule>
  </conditionalFormatting>
  <conditionalFormatting sqref="S16">
    <cfRule type="expression" priority="155" dxfId="0">
      <formula>=AND($C16&lt;=45765,$E16&gt;=45761)</formula>
    </cfRule>
  </conditionalFormatting>
  <conditionalFormatting sqref="T16">
    <cfRule type="expression" priority="156" dxfId="0">
      <formula>=AND($C16&lt;=45772,$E16&gt;=45768)</formula>
    </cfRule>
  </conditionalFormatting>
  <conditionalFormatting sqref="I17">
    <cfRule type="expression" priority="157" dxfId="0">
      <formula>=AND($C17&lt;=45695,$E17&gt;=45691)</formula>
    </cfRule>
  </conditionalFormatting>
  <conditionalFormatting sqref="J17">
    <cfRule type="expression" priority="158" dxfId="0">
      <formula>=AND($C17&lt;=45702,$E17&gt;=45698)</formula>
    </cfRule>
  </conditionalFormatting>
  <conditionalFormatting sqref="K17">
    <cfRule type="expression" priority="159" dxfId="0">
      <formula>=AND($C17&lt;=45709,$E17&gt;=45705)</formula>
    </cfRule>
  </conditionalFormatting>
  <conditionalFormatting sqref="L17">
    <cfRule type="expression" priority="160" dxfId="0">
      <formula>=AND($C17&lt;=45716,$E17&gt;=45712)</formula>
    </cfRule>
  </conditionalFormatting>
  <conditionalFormatting sqref="M17">
    <cfRule type="expression" priority="161" dxfId="0">
      <formula>=AND($C17&lt;=45723,$E17&gt;=45719)</formula>
    </cfRule>
  </conditionalFormatting>
  <conditionalFormatting sqref="N17">
    <cfRule type="expression" priority="162" dxfId="0">
      <formula>=AND($C17&lt;=45730,$E17&gt;=45726)</formula>
    </cfRule>
  </conditionalFormatting>
  <conditionalFormatting sqref="O17">
    <cfRule type="expression" priority="163" dxfId="0">
      <formula>=AND($C17&lt;=45737,$E17&gt;=45733)</formula>
    </cfRule>
  </conditionalFormatting>
  <conditionalFormatting sqref="P17">
    <cfRule type="expression" priority="164" dxfId="0">
      <formula>=AND($C17&lt;=45744,$E17&gt;=45740)</formula>
    </cfRule>
  </conditionalFormatting>
  <conditionalFormatting sqref="Q17">
    <cfRule type="expression" priority="165" dxfId="0">
      <formula>=AND($C17&lt;=45751,$E17&gt;=45747)</formula>
    </cfRule>
  </conditionalFormatting>
  <conditionalFormatting sqref="R17">
    <cfRule type="expression" priority="166" dxfId="0">
      <formula>=AND($C17&lt;=45758,$E17&gt;=45754)</formula>
    </cfRule>
  </conditionalFormatting>
  <conditionalFormatting sqref="S17">
    <cfRule type="expression" priority="167" dxfId="0">
      <formula>=AND($C17&lt;=45765,$E17&gt;=45761)</formula>
    </cfRule>
  </conditionalFormatting>
  <conditionalFormatting sqref="T17">
    <cfRule type="expression" priority="168" dxfId="0">
      <formula>=AND($C17&lt;=45772,$E17&gt;=45768)</formula>
    </cfRule>
  </conditionalFormatting>
  <conditionalFormatting sqref="I18">
    <cfRule type="expression" priority="169" dxfId="0">
      <formula>=AND($C18&lt;=45695,$E18&gt;=45691)</formula>
    </cfRule>
  </conditionalFormatting>
  <conditionalFormatting sqref="J18">
    <cfRule type="expression" priority="170" dxfId="0">
      <formula>=AND($C18&lt;=45702,$E18&gt;=45698)</formula>
    </cfRule>
  </conditionalFormatting>
  <conditionalFormatting sqref="K18">
    <cfRule type="expression" priority="171" dxfId="0">
      <formula>=AND($C18&lt;=45709,$E18&gt;=45705)</formula>
    </cfRule>
  </conditionalFormatting>
  <conditionalFormatting sqref="L18">
    <cfRule type="expression" priority="172" dxfId="0">
      <formula>=AND($C18&lt;=45716,$E18&gt;=45712)</formula>
    </cfRule>
  </conditionalFormatting>
  <conditionalFormatting sqref="M18">
    <cfRule type="expression" priority="173" dxfId="0">
      <formula>=AND($C18&lt;=45723,$E18&gt;=45719)</formula>
    </cfRule>
  </conditionalFormatting>
  <conditionalFormatting sqref="N18">
    <cfRule type="expression" priority="174" dxfId="0">
      <formula>=AND($C18&lt;=45730,$E18&gt;=45726)</formula>
    </cfRule>
  </conditionalFormatting>
  <conditionalFormatting sqref="O18">
    <cfRule type="expression" priority="175" dxfId="0">
      <formula>=AND($C18&lt;=45737,$E18&gt;=45733)</formula>
    </cfRule>
  </conditionalFormatting>
  <conditionalFormatting sqref="P18">
    <cfRule type="expression" priority="176" dxfId="0">
      <formula>=AND($C18&lt;=45744,$E18&gt;=45740)</formula>
    </cfRule>
  </conditionalFormatting>
  <conditionalFormatting sqref="Q18">
    <cfRule type="expression" priority="177" dxfId="0">
      <formula>=AND($C18&lt;=45751,$E18&gt;=45747)</formula>
    </cfRule>
  </conditionalFormatting>
  <conditionalFormatting sqref="R18">
    <cfRule type="expression" priority="178" dxfId="0">
      <formula>=AND($C18&lt;=45758,$E18&gt;=45754)</formula>
    </cfRule>
  </conditionalFormatting>
  <conditionalFormatting sqref="S18">
    <cfRule type="expression" priority="179" dxfId="0">
      <formula>=AND($C18&lt;=45765,$E18&gt;=45761)</formula>
    </cfRule>
  </conditionalFormatting>
  <conditionalFormatting sqref="T18">
    <cfRule type="expression" priority="180" dxfId="0">
      <formula>=AND($C18&lt;=45772,$E18&gt;=45768)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14" customWidth="1" min="1" max="1"/>
    <col width="25" customWidth="1" min="2" max="2"/>
  </cols>
  <sheetData>
    <row r="1">
      <c r="A1" s="17" t="inlineStr">
        <is>
          <t>Feiertage 2025</t>
        </is>
      </c>
    </row>
    <row r="3">
      <c r="A3" s="18" t="inlineStr">
        <is>
          <t>Datum</t>
        </is>
      </c>
      <c r="B3" s="18" t="inlineStr">
        <is>
          <t>Feiertag</t>
        </is>
      </c>
    </row>
    <row r="4">
      <c r="A4" s="19" t="n">
        <v>45658</v>
      </c>
      <c r="B4" t="inlineStr">
        <is>
          <t>Neujahr</t>
        </is>
      </c>
    </row>
    <row r="5">
      <c r="A5" s="19" t="n">
        <v>45765</v>
      </c>
      <c r="B5" t="inlineStr">
        <is>
          <t>Karfreitag</t>
        </is>
      </c>
    </row>
    <row r="6">
      <c r="A6" s="19" t="n">
        <v>45768</v>
      </c>
      <c r="B6" t="inlineStr">
        <is>
          <t>Ostermontag</t>
        </is>
      </c>
    </row>
    <row r="7">
      <c r="A7" s="19" t="n">
        <v>45778</v>
      </c>
      <c r="B7" t="inlineStr">
        <is>
          <t>Tag der Arbeit</t>
        </is>
      </c>
    </row>
    <row r="8">
      <c r="A8" s="19" t="n">
        <v>45806</v>
      </c>
      <c r="B8" t="inlineStr">
        <is>
          <t>Christi Himmelfahrt</t>
        </is>
      </c>
    </row>
    <row r="9">
      <c r="A9" s="19" t="n">
        <v>45817</v>
      </c>
      <c r="B9" t="inlineStr">
        <is>
          <t>Pfingstmontag</t>
        </is>
      </c>
    </row>
    <row r="10">
      <c r="A10" s="19" t="n">
        <v>45933</v>
      </c>
      <c r="B10" t="inlineStr">
        <is>
          <t>Tag der Deutschen Einheit</t>
        </is>
      </c>
    </row>
    <row r="11">
      <c r="A11" s="19" t="n">
        <v>46016</v>
      </c>
      <c r="B11" t="inlineStr">
        <is>
          <t>1. Weihnachtstag</t>
        </is>
      </c>
    </row>
    <row r="12">
      <c r="A12" s="19" t="n">
        <v>46017</v>
      </c>
      <c r="B12" t="inlineStr">
        <is>
          <t>2. Weihnachtstag</t>
        </is>
      </c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</cols>
  <sheetData>
    <row r="1">
      <c r="A1" s="20" t="inlineStr">
        <is>
          <t>ARBEITSTAGE-RECHNER</t>
        </is>
      </c>
    </row>
    <row r="3">
      <c r="A3" t="inlineStr">
        <is>
          <t>Startdatum:</t>
        </is>
      </c>
      <c r="B3" s="21" t="n">
        <v>45691</v>
      </c>
    </row>
    <row r="4">
      <c r="A4" t="inlineStr">
        <is>
          <t>Enddatum:</t>
        </is>
      </c>
      <c r="B4" s="21" t="n">
        <v>45747</v>
      </c>
    </row>
    <row r="6">
      <c r="A6" t="inlineStr">
        <is>
          <t>Netto-Arbeitstage (Mo-Fr):</t>
        </is>
      </c>
      <c r="B6" s="22">
        <f>NETWORKDAYS(B3,B4)</f>
        <v/>
      </c>
    </row>
    <row r="8">
      <c r="A8" s="23" t="inlineStr">
        <is>
          <t>Hinweis: Ändern Sie die gelb markierten Felder, um die Arbeitstage zu berechnen.</t>
        </is>
      </c>
    </row>
  </sheetData>
  <mergeCells count="2">
    <mergeCell ref="A1:D1"/>
    <mergeCell ref="A8:D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40" customWidth="1" min="1" max="1"/>
    <col width="40" customWidth="1" min="2" max="2"/>
    <col width="45" customWidth="1" min="3" max="3"/>
  </cols>
  <sheetData>
    <row r="1">
      <c r="A1" s="17" t="inlineStr">
        <is>
          <t>EXCEL FORMELN FÜR PROJEKTPLANUNG</t>
        </is>
      </c>
    </row>
    <row r="3">
      <c r="A3" s="18" t="inlineStr">
        <is>
          <t>Formel (DE)</t>
        </is>
      </c>
      <c r="B3" s="18" t="inlineStr">
        <is>
          <t>Formel (EN)</t>
        </is>
      </c>
      <c r="C3" s="18" t="inlineStr">
        <is>
          <t>Beschreibung</t>
        </is>
      </c>
    </row>
    <row r="4">
      <c r="A4" s="24">
        <f>ARBEITSTAG(Start;Tage;[Feiertage])</f>
        <v/>
      </c>
      <c r="B4" s="24">
        <f>WORKDAY(Start,Days,[Holidays])</f>
        <v/>
      </c>
      <c r="C4" t="inlineStr">
        <is>
          <t>Berechnet Enddatum ohne Wochenenden</t>
        </is>
      </c>
    </row>
    <row r="5">
      <c r="A5" s="24">
        <f>NETTOARBEITSTAGE(Start;Ende;[Feiertage])</f>
        <v/>
      </c>
      <c r="B5" s="24">
        <f>NETWORKDAYS(Start,End,[Holidays])</f>
        <v/>
      </c>
      <c r="C5" t="inlineStr">
        <is>
          <t>Zählt Arbeitstage zwischen zwei Daten</t>
        </is>
      </c>
    </row>
    <row r="6">
      <c r="A6" s="24">
        <f>WOCHENTAG(Datum)</f>
        <v/>
      </c>
      <c r="B6" s="24">
        <f>WEEKDAY(Date)</f>
        <v/>
      </c>
      <c r="C6" t="inlineStr">
        <is>
          <t>Gibt den Wochentag als Zahl zurück</t>
        </is>
      </c>
    </row>
    <row r="7">
      <c r="A7" s="24">
        <f>KALENDERWOCHE(Datum)</f>
        <v/>
      </c>
      <c r="B7" s="24">
        <f>WEEKNUM(Date)</f>
        <v/>
      </c>
      <c r="C7" t="inlineStr">
        <is>
          <t>Gibt die Kalenderwoche zurück</t>
        </is>
      </c>
    </row>
    <row r="8">
      <c r="A8" s="24">
        <f>HEUTE()</f>
        <v/>
      </c>
      <c r="B8" s="24">
        <f>TODAY()</f>
        <v/>
      </c>
      <c r="C8" t="inlineStr">
        <is>
          <t>Gibt das aktuelle Datum zurück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2026-01-13T07:41:37Z</dcterms:created>
  <dcterms:modified xmlns:dcterms="http://purl.org/dc/terms/" xmlns:xsi="http://www.w3.org/2001/XMLSchema-instance" xsi:type="dcterms:W3CDTF">2026-01-13T07:41:38Z</dcterms:modified>
</cp:coreProperties>
</file>