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ichtplan" sheetId="1" state="visible" r:id="rId2"/>
    <sheet name="Arbeitsstunden" sheetId="2" state="visible" r:id="rId3"/>
    <sheet name="Personalbedarf-Rechner" sheetId="3" state="visible" r:id="rId4"/>
    <sheet name="Info &amp; FAQ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<sst xmlns="http://schemas.openxmlformats.org/spreadsheetml/2006/main" count="203" uniqueCount="129">
  <si>
    <t xml:space="preserve">📋  SCHICHTPLAN – WOCHENÜBERSICHT</t>
  </si>
  <si>
    <t xml:space="preserve">Mitarbeiter</t>
  </si>
  <si>
    <t xml:space="preserve">Montag
01.07.2025</t>
  </si>
  <si>
    <t xml:space="preserve">Dienstag
02.07.2025</t>
  </si>
  <si>
    <t xml:space="preserve">Mittwoch
03.07.2025</t>
  </si>
  <si>
    <t xml:space="preserve">Donnerstag
04.07.2025</t>
  </si>
  <si>
    <t xml:space="preserve">Freitag
05.07.2025</t>
  </si>
  <si>
    <t xml:space="preserve">Samstag
06.07.2025</t>
  </si>
  <si>
    <t xml:space="preserve">Sonntag
07.07.2025</t>
  </si>
  <si>
    <t xml:space="preserve">Schichten
gesamt</t>
  </si>
  <si>
    <t xml:space="preserve">Legende:</t>
  </si>
  <si>
    <t xml:space="preserve">F = Frühschicht</t>
  </si>
  <si>
    <t xml:space="preserve">S = Spätschicht</t>
  </si>
  <si>
    <t xml:space="preserve">N = Nachtschicht</t>
  </si>
  <si>
    <t xml:space="preserve">U = Urlaub</t>
  </si>
  <si>
    <t xml:space="preserve">K = Krank</t>
  </si>
  <si>
    <t xml:space="preserve">FR = Frei</t>
  </si>
  <si>
    <t xml:space="preserve">Max Müller</t>
  </si>
  <si>
    <t xml:space="preserve">F</t>
  </si>
  <si>
    <t xml:space="preserve">S</t>
  </si>
  <si>
    <t xml:space="preserve">Anna Schmidt</t>
  </si>
  <si>
    <t xml:space="preserve">N</t>
  </si>
  <si>
    <t xml:space="preserve">Tom Weber</t>
  </si>
  <si>
    <t xml:space="preserve">U</t>
  </si>
  <si>
    <t xml:space="preserve">Lisa Bauer</t>
  </si>
  <si>
    <t xml:space="preserve">Karl Hoffmann</t>
  </si>
  <si>
    <t xml:space="preserve">Maria Fischer</t>
  </si>
  <si>
    <t xml:space="preserve">Peter Schulz</t>
  </si>
  <si>
    <t xml:space="preserve">Julia Neumann</t>
  </si>
  <si>
    <t xml:space="preserve">K</t>
  </si>
  <si>
    <t xml:space="preserve">Stefan Koch</t>
  </si>
  <si>
    <t xml:space="preserve">Sabine Lehmann</t>
  </si>
  <si>
    <t xml:space="preserve">Frühschicht (F)</t>
  </si>
  <si>
    <t xml:space="preserve">Spätschicht (S)</t>
  </si>
  <si>
    <t xml:space="preserve">Nachtschicht (N)</t>
  </si>
  <si>
    <t xml:space="preserve">Urlaub (U)</t>
  </si>
  <si>
    <t xml:space="preserve">⏱  ARBEITSSTUNDEN-RECHNER</t>
  </si>
  <si>
    <t xml:space="preserve">Formel: Dezimalstunden = (Endzeit − Startzeit − Pausenzeit) × 24  |  Nachtschicht: =REST(Ende−Start;1)×24</t>
  </si>
  <si>
    <t xml:space="preserve">Datum</t>
  </si>
  <si>
    <t xml:space="preserve">Schicht
Typ</t>
  </si>
  <si>
    <t xml:space="preserve">Start</t>
  </si>
  <si>
    <t xml:space="preserve">Ende</t>
  </si>
  <si>
    <t xml:space="preserve">Pause
(Std.)</t>
  </si>
  <si>
    <t xml:space="preserve">Bruttozeit
(Std.)</t>
  </si>
  <si>
    <t xml:space="preserve">Nettozeit
(Std.)</t>
  </si>
  <si>
    <t xml:space="preserve">Nachtschicht?
(J/N)</t>
  </si>
  <si>
    <t xml:space="preserve">Hinweis ArbZG</t>
  </si>
  <si>
    <t xml:space="preserve">01.07.2025</t>
  </si>
  <si>
    <t xml:space="preserve">Frühschicht</t>
  </si>
  <si>
    <t xml:space="preserve">Spätschicht</t>
  </si>
  <si>
    <t xml:space="preserve">02.07.2025</t>
  </si>
  <si>
    <t xml:space="preserve">Nachtschicht</t>
  </si>
  <si>
    <t xml:space="preserve">J</t>
  </si>
  <si>
    <t xml:space="preserve">03.07.2025</t>
  </si>
  <si>
    <t xml:space="preserve">04.07.2025</t>
  </si>
  <si>
    <t xml:space="preserve">SUMME NETTOZEIT (alle Mitarbeiter):</t>
  </si>
  <si>
    <t xml:space="preserve">📌 FORMELN &amp; HINWEISE</t>
  </si>
  <si>
    <t xml:space="preserve">Dezimalstunden (Normal):</t>
  </si>
  <si>
    <t xml:space="preserve">(Endzeit - Startzeit - Pause) * 24</t>
  </si>
  <si>
    <t xml:space="preserve">Dezimalstunden (Nacht):</t>
  </si>
  <si>
    <t xml:space="preserve">MOD(Endzeit - Startzeit; 1) * 24  → vermeidet negative Werte bei Mitternacht</t>
  </si>
  <si>
    <t xml:space="preserve">ArbZG §3 – Max. tägl. AZ:</t>
  </si>
  <si>
    <t xml:space="preserve">10 Stunden (regulär 8 Std., Ausnahmen bis 10 Std. möglich)</t>
  </si>
  <si>
    <t xml:space="preserve">ArbZG §5 – Ruhezeit:</t>
  </si>
  <si>
    <t xml:space="preserve">Mindestens 11 ununterbrochene Stunden nach Arbeitsende</t>
  </si>
  <si>
    <t xml:space="preserve">ArbZG §4 – Pause:</t>
  </si>
  <si>
    <t xml:space="preserve">≥ 30 Min. bei 6–9 Std. Arbeitszeit; ≥ 45 Min. ab 9 Std.</t>
  </si>
  <si>
    <t xml:space="preserve">👥  PERSONALBEDARF-RECHNER FÜR SCHICHTMODELLE</t>
  </si>
  <si>
    <t xml:space="preserve">Berechnet den Headcount basierend auf Schichtbedarf (ohne Urlaubs-/Krankheitspuffer)</t>
  </si>
  <si>
    <t xml:space="preserve">🔧  EINGABE-PARAMETER</t>
  </si>
  <si>
    <t xml:space="preserve">Schichten pro Tag</t>
  </si>
  <si>
    <t xml:space="preserve">← Eingabe</t>
  </si>
  <si>
    <t xml:space="preserve">Anzahl Schichten (z.B. 3 = Früh/Spät/Nacht)</t>
  </si>
  <si>
    <t xml:space="preserve">Mitarbeiter pro Schicht</t>
  </si>
  <si>
    <t xml:space="preserve">Benötigte MA je Schicht gleichzeitig</t>
  </si>
  <si>
    <t xml:space="preserve">Arbeitstage pro Woche (7-Tage-Betrieb)</t>
  </si>
  <si>
    <t xml:space="preserve">Betriebstage pro Woche (Standard: 7)</t>
  </si>
  <si>
    <t xml:space="preserve">Arbeitstage pro MA / Woche</t>
  </si>
  <si>
    <t xml:space="preserve">Vertragl. Arbeitstage je Mitarbeiter</t>
  </si>
  <si>
    <t xml:space="preserve">Urlaubs-/Krankheitspuffer (%)</t>
  </si>
  <si>
    <t xml:space="preserve">Empfehlung: 15–20 %</t>
  </si>
  <si>
    <t xml:space="preserve">📊  BERECHNUNGEN</t>
  </si>
  <si>
    <t xml:space="preserve">Gesamt-Schichtstunden / Tag</t>
  </si>
  <si>
    <t xml:space="preserve">Schichten × MA/Schicht × 24 Std.</t>
  </si>
  <si>
    <t xml:space="preserve">Gesamt-Schichtstunden / Woche</t>
  </si>
  <si>
    <t xml:space="preserve">Tagesstunden × Betriebstage</t>
  </si>
  <si>
    <t xml:space="preserve">Gesamtstunden pro MA / Woche</t>
  </si>
  <si>
    <t xml:space="preserve">Arbeitstage MA × 8 Std. (angenommene Schichtlänge)</t>
  </si>
  <si>
    <t xml:space="preserve">Benötigte MA (Brutto, ohne Puffer)</t>
  </si>
  <si>
    <t xml:space="preserve">Wochenstunden / Std. pro MA</t>
  </si>
  <si>
    <t xml:space="preserve">Benötigte MA (mit Puffer)</t>
  </si>
  <si>
    <t xml:space="preserve">Brutto × (1 + Puffer%)  → aufgerundet auf ganze Personen</t>
  </si>
  <si>
    <t xml:space="preserve">💡  TYPISCHE SCHICHTMODELLE (Beispiele)</t>
  </si>
  <si>
    <t xml:space="preserve">2-Schicht-Modell (Früh/Spät)</t>
  </si>
  <si>
    <t xml:space="preserve">2 Schichten × 2 MA × 5 Tage → ca. 8 MA (inkl. Puffer)</t>
  </si>
  <si>
    <t xml:space="preserve">3-Schicht-Modell (Früh/Spät/Nacht)</t>
  </si>
  <si>
    <t xml:space="preserve">3 Schichten × 2 MA × 7 Tage → ca. 18 MA (inkl. Puffer)</t>
  </si>
  <si>
    <t xml:space="preserve">4-Schicht-Modell (Vollkontinuierlich)</t>
  </si>
  <si>
    <t xml:space="preserve">Ermöglicht 7/24 Betrieb mit ca. 4 Teams</t>
  </si>
  <si>
    <t xml:space="preserve">Hinweis:</t>
  </si>
  <si>
    <t xml:space="preserve">Krankheits-/Urlaubspuffer von 15–20% ist nicht im Grundmodell enthalten → immer aufschlagen!</t>
  </si>
  <si>
    <t xml:space="preserve">ℹ  EXCEL-SCHICHTPLAN: INFO, VOR-/NACHTEILE &amp; FAQ</t>
  </si>
  <si>
    <t xml:space="preserve">✅  VORTEILE</t>
  </si>
  <si>
    <t xml:space="preserve">  ✓  Keine zusätzlichen Softwarekosten (Excel bereits vorhanden)</t>
  </si>
  <si>
    <t xml:space="preserve">  ✓  Maximale Flexibilität bei der Gestaltung</t>
  </si>
  <si>
    <t xml:space="preserve">  ✓  Bekannte Benutzeroberfläche für die meisten Nutzer</t>
  </si>
  <si>
    <t xml:space="preserve">  ✓  Einfache Weitergabe als PDF oder Ausdruck</t>
  </si>
  <si>
    <t xml:space="preserve">  ✓  Offline nutzbar – keine Internetverbindung erforderlich</t>
  </si>
  <si>
    <t xml:space="preserve">  ✓  Individuell anpassbar an Betriebsstruktur</t>
  </si>
  <si>
    <t xml:space="preserve">❌  NACHTEILE</t>
  </si>
  <si>
    <t xml:space="preserve">  ✗  Hohe Fehleranfälligkeit bei manuellen Eingaben</t>
  </si>
  <si>
    <t xml:space="preserve">  ✗  Keine automatische Warnung bei ArbZG-Verstößen</t>
  </si>
  <si>
    <t xml:space="preserve">  ✗  Schwierige Kommunikation von Änderungen (keine App)</t>
  </si>
  <si>
    <t xml:space="preserve">  ✗  Versionschaos bei mehreren Bearbeitern</t>
  </si>
  <si>
    <t xml:space="preserve">  ✗  Keine automatische Überstunden-Erfassung</t>
  </si>
  <si>
    <t xml:space="preserve">  ✗  Ab ~15–20 MA wird Pflege sehr aufwändig (&gt;2 Std./Woche)</t>
  </si>
  <si>
    <t xml:space="preserve">❓  HÄUFIGE FRAGEN (FAQ)</t>
  </si>
  <si>
    <t xml:space="preserve">Q: Gibt es kostenlose Vorlagen?</t>
  </si>
  <si>
    <t xml:space="preserve">A: Ja – in Excel: Datei → Neu → "Schichtplan" suchen. Auch online verfügbar.</t>
  </si>
  <si>
    <t xml:space="preserve">Q: Wie berechne ich Nachtschichtzuschläge?</t>
  </si>
  <si>
    <t xml:space="preserve">A: WENN-Funktion: prüfe ob Arbeitszeit in 20:00–06:00 fällt, dann × Zuschlagssatz.</t>
  </si>
  <si>
    <t xml:space="preserve">Q: Was tun bei Nachtschicht über Mitternacht?</t>
  </si>
  <si>
    <t xml:space="preserve">A: Formel: =REST(Ende−Start;1)×24  – vermeidet negative Stundenwerte.</t>
  </si>
  <si>
    <t xml:space="preserve">Q: Ab wann lohnt sich Profi-Software?</t>
  </si>
  <si>
    <t xml:space="preserve">A: Ab ca. 15–20 Mitarbeitern oder wenn &gt;2 Std./Woche für Pflege aufgewendet wird.</t>
  </si>
  <si>
    <t xml:space="preserve">Q: Was sagt das ArbZG zur Ruhezeit?</t>
  </si>
  <si>
    <t xml:space="preserve">A: §5 ArbZG: Mindestens 11 Stunden ununterbrochene Ruhezeit nach Arbeitsende.</t>
  </si>
  <si>
    <t xml:space="preserve">Q: Wie vermeidet man Tippfehler im Plan?</t>
  </si>
  <si>
    <t xml:space="preserve">A: Datenüberprüfung (Dropdown) aktivieren: nur F, S, N, U, K zulassen.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</si>
</sst>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hh:mm"/>
    <numFmt numFmtId="167" formatCode="0.00"/>
    <numFmt numFmtId="168" formatCode="0.0"/>
    <numFmt numFmtId="169" formatCode="0"/>
  </numFmts>
  <fonts count="3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276221"/>
      <name val="Arial"/>
      <family val="0"/>
      <charset val="1"/>
    </font>
    <font>
      <sz val="9"/>
      <color rgb="FF8B4513"/>
      <name val="Arial"/>
      <family val="0"/>
      <charset val="1"/>
    </font>
    <font>
      <sz val="9"/>
      <color rgb="FF1F4E79"/>
      <name val="Arial"/>
      <family val="0"/>
      <charset val="1"/>
    </font>
    <font>
      <sz val="9"/>
      <color rgb="FF9C0006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276221"/>
      <name val="Arial"/>
      <family val="0"/>
      <charset val="1"/>
    </font>
    <font>
      <b val="true"/>
      <sz val="10"/>
      <color rgb="FF8B4513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b val="true"/>
      <sz val="10"/>
      <color rgb="FF555555"/>
      <name val="Arial"/>
      <family val="0"/>
      <charset val="1"/>
    </font>
    <font>
      <b val="true"/>
      <sz val="9"/>
      <color rgb="FF276221"/>
      <name val="Arial"/>
      <family val="0"/>
      <charset val="1"/>
    </font>
    <font>
      <b val="true"/>
      <sz val="9"/>
      <color rgb="FF8B4513"/>
      <name val="Arial"/>
      <family val="0"/>
      <charset val="1"/>
    </font>
    <font>
      <b val="true"/>
      <sz val="9"/>
      <color rgb="FF1F4E79"/>
      <name val="Arial"/>
      <family val="0"/>
      <charset val="1"/>
    </font>
    <font>
      <b val="true"/>
      <sz val="9"/>
      <color rgb="FF9C0006"/>
      <name val="Arial"/>
      <family val="0"/>
      <charset val="1"/>
    </font>
    <font>
      <i val="true"/>
      <sz val="9"/>
      <color rgb="FF555555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2"/>
      <color rgb="FF276221"/>
      <name val="Arial"/>
      <family val="0"/>
      <charset val="1"/>
    </font>
    <font>
      <sz val="10"/>
      <color rgb="FF276221"/>
      <name val="Arial"/>
      <family val="0"/>
      <charset val="1"/>
    </font>
    <font>
      <b val="true"/>
      <sz val="12"/>
      <color rgb="FF9C0006"/>
      <name val="Arial"/>
      <family val="0"/>
      <charset val="1"/>
    </font>
    <font>
      <sz val="10"/>
      <color rgb="FF9C0006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3A3A3A"/>
      <name val="Arial"/>
      <family val="0"/>
      <charset val="1"/>
    </font>
  </fonts>
  <fills count="21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4B5"/>
        <bgColor rgb="FF0066CC"/>
      </patternFill>
    </fill>
    <fill>
      <patternFill patternType="solid">
        <fgColor rgb="FFC6EFCE"/>
        <bgColor rgb="FFE2EFDA"/>
      </patternFill>
    </fill>
    <fill>
      <patternFill patternType="solid">
        <fgColor rgb="FFFFDDB3"/>
        <bgColor rgb="FFFCE4D6"/>
      </patternFill>
    </fill>
    <fill>
      <patternFill patternType="solid">
        <fgColor rgb="FFBDD7EE"/>
        <bgColor rgb="FFD9D9D9"/>
      </patternFill>
    </fill>
    <fill>
      <patternFill patternType="solid">
        <fgColor rgb="FFFCE4D6"/>
        <bgColor rgb="FFFFDDB3"/>
      </patternFill>
    </fill>
    <fill>
      <patternFill patternType="solid">
        <fgColor rgb="FFD9D9D9"/>
        <bgColor rgb="FFD6E4F0"/>
      </patternFill>
    </fill>
    <fill>
      <patternFill patternType="solid">
        <fgColor rgb="FFF2F2F2"/>
        <bgColor rgb="FFEEF3FA"/>
      </patternFill>
    </fill>
    <fill>
      <patternFill patternType="solid">
        <fgColor rgb="FFFFFFFF"/>
        <bgColor rgb="FFF5F8FC"/>
      </patternFill>
    </fill>
    <fill>
      <patternFill patternType="solid">
        <fgColor rgb="FFF5F8FC"/>
        <bgColor rgb="FFEEF3FA"/>
      </patternFill>
    </fill>
    <fill>
      <patternFill patternType="solid">
        <fgColor rgb="FF276221"/>
        <bgColor rgb="FF555555"/>
      </patternFill>
    </fill>
    <fill>
      <patternFill patternType="solid">
        <fgColor rgb="FFD6E4F0"/>
        <bgColor rgb="FFD9D9D9"/>
      </patternFill>
    </fill>
    <fill>
      <patternFill patternType="solid">
        <fgColor rgb="FFC55A11"/>
        <bgColor rgb="FF8B4513"/>
      </patternFill>
    </fill>
    <fill>
      <patternFill patternType="solid">
        <fgColor rgb="FFFFFF00"/>
        <bgColor rgb="FFFFCC00"/>
      </patternFill>
    </fill>
    <fill>
      <patternFill patternType="solid">
        <fgColor rgb="FFE2EFDA"/>
        <bgColor rgb="FFEBF7ED"/>
      </patternFill>
    </fill>
    <fill>
      <patternFill patternType="solid">
        <fgColor rgb="FF7030A0"/>
        <bgColor rgb="FF993366"/>
      </patternFill>
    </fill>
    <fill>
      <patternFill patternType="solid">
        <fgColor rgb="FFEBF7ED"/>
        <bgColor rgb="FFEEF3FA"/>
      </patternFill>
    </fill>
    <fill>
      <patternFill patternType="solid">
        <fgColor rgb="FFFDF3F3"/>
        <bgColor rgb="FFF2F2F2"/>
      </patternFill>
    </fill>
    <fill>
      <patternFill patternType="solid">
        <fgColor rgb="FFEEF3FA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8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3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3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9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1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276221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8B4513"/>
      </font>
      <fill>
        <patternFill>
          <bgColor rgb="FFFFDDB3"/>
        </patternFill>
      </fill>
    </dxf>
    <dxf>
      <font>
        <name val="Arial"/>
        <charset val="1"/>
        <family val="0"/>
        <b val="1"/>
        <color rgb="FF1F4E79"/>
      </font>
      <fill>
        <patternFill>
          <bgColor rgb="FFBDD7EE"/>
        </patternFill>
      </fill>
    </dxf>
    <dxf>
      <font>
        <name val="Arial"/>
        <charset val="1"/>
        <family val="0"/>
        <b val="1"/>
        <color rgb="FF9C0006"/>
      </font>
      <fill>
        <patternFill>
          <bgColor rgb="FFFCE4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276221"/>
      <rgbColor rgb="FF000080"/>
      <rgbColor rgb="FF808000"/>
      <rgbColor rgb="FF800080"/>
      <rgbColor rgb="FF008080"/>
      <rgbColor rgb="FFBFBFBF"/>
      <rgbColor rgb="FF808080"/>
      <rgbColor rgb="FFF5F8FC"/>
      <rgbColor rgb="FF7030A0"/>
      <rgbColor rgb="FFFDF3F3"/>
      <rgbColor rgb="FFEBF7ED"/>
      <rgbColor rgb="FF660066"/>
      <rgbColor rgb="FFFF8080"/>
      <rgbColor rgb="FF0066CC"/>
      <rgbColor rgb="FFBDD7EE"/>
      <rgbColor rgb="FF000080"/>
      <rgbColor rgb="FFFF00FF"/>
      <rgbColor rgb="FFF2F2F2"/>
      <rgbColor rgb="FF00FFFF"/>
      <rgbColor rgb="FF800080"/>
      <rgbColor rgb="FF800000"/>
      <rgbColor rgb="FF008080"/>
      <rgbColor rgb="FF0000FF"/>
      <rgbColor rgb="FF00CCFF"/>
      <rgbColor rgb="FFEEF3FA"/>
      <rgbColor rgb="FFC6EFCE"/>
      <rgbColor rgb="FFFCE4D6"/>
      <rgbColor rgb="FFD6E4F0"/>
      <rgbColor rgb="FFE2EFDA"/>
      <rgbColor rgb="FFD9D9D9"/>
      <rgbColor rgb="FFFFDDB3"/>
      <rgbColor rgb="FF2E74B5"/>
      <rgbColor rgb="FF33CCCC"/>
      <rgbColor rgb="FF99CC00"/>
      <rgbColor rgb="FFFFCC00"/>
      <rgbColor rgb="FFFF9900"/>
      <rgbColor rgb="FFC55A11"/>
      <rgbColor rgb="FF555555"/>
      <rgbColor rgb="FF969696"/>
      <rgbColor rgb="FF1F3864"/>
      <rgbColor rgb="FF339966"/>
      <rgbColor rgb="FF003300"/>
      <rgbColor rgb="FF333300"/>
      <rgbColor rgb="FF8B4513"/>
      <rgbColor rgb="FF993366"/>
      <rgbColor rgb="FF1F4E79"/>
      <rgbColor rgb="FF3A3A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4B5"/>
    <pageSetUpPr fitToPage="false"/>
  </sheetPr>
  <dimension ref="A1:I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9" min="2" style="0" width="14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1.75" hidden="false" customHeight="true" outlineLevel="0" collapsed="false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Format="false" ht="18" hidden="false" customHeight="true" outlineLevel="0" collapsed="false">
      <c r="A3" s="4" t="s">
        <v>10</v>
      </c>
      <c r="B3" s="5" t="s">
        <v>11</v>
      </c>
      <c r="C3" s="6" t="s">
        <v>12</v>
      </c>
      <c r="D3" s="7" t="s">
        <v>13</v>
      </c>
      <c r="E3" s="8" t="s">
        <v>14</v>
      </c>
      <c r="F3" s="9" t="s">
        <v>15</v>
      </c>
      <c r="G3" s="10" t="s">
        <v>16</v>
      </c>
      <c r="H3" s="11"/>
      <c r="I3" s="11"/>
    </row>
    <row r="4" customFormat="false" ht="21.75" hidden="false" customHeight="true" outlineLevel="0" collapsed="false">
      <c r="A4" s="12" t="s">
        <v>17</v>
      </c>
      <c r="B4" s="13" t="s">
        <v>18</v>
      </c>
      <c r="C4" s="13" t="s">
        <v>18</v>
      </c>
      <c r="D4" s="14" t="s">
        <v>19</v>
      </c>
      <c r="E4" s="13" t="s">
        <v>18</v>
      </c>
      <c r="F4" s="15"/>
      <c r="G4" s="15"/>
      <c r="H4" s="15"/>
      <c r="I4" s="16" t="n">
        <f aca="false">COUNTIF(B4:H4,"F")+COUNTIF(B4:H4,"S")+COUNTIF(B4:H4,"N")</f>
        <v>4</v>
      </c>
    </row>
    <row r="5" customFormat="false" ht="21.75" hidden="false" customHeight="true" outlineLevel="0" collapsed="false">
      <c r="A5" s="17" t="s">
        <v>20</v>
      </c>
      <c r="B5" s="14" t="s">
        <v>19</v>
      </c>
      <c r="C5" s="18" t="s">
        <v>21</v>
      </c>
      <c r="D5" s="18" t="s">
        <v>21</v>
      </c>
      <c r="E5" s="14" t="s">
        <v>19</v>
      </c>
      <c r="F5" s="19"/>
      <c r="G5" s="19"/>
      <c r="H5" s="19"/>
      <c r="I5" s="20" t="n">
        <f aca="false">COUNTIF(B5:H5,"F")+COUNTIF(B5:H5,"S")+COUNTIF(B5:H5,"N")</f>
        <v>4</v>
      </c>
    </row>
    <row r="6" customFormat="false" ht="21.75" hidden="false" customHeight="true" outlineLevel="0" collapsed="false">
      <c r="A6" s="12" t="s">
        <v>22</v>
      </c>
      <c r="B6" s="21" t="s">
        <v>23</v>
      </c>
      <c r="C6" s="21" t="s">
        <v>23</v>
      </c>
      <c r="D6" s="13" t="s">
        <v>18</v>
      </c>
      <c r="E6" s="14" t="s">
        <v>19</v>
      </c>
      <c r="F6" s="13" t="s">
        <v>18</v>
      </c>
      <c r="G6" s="15"/>
      <c r="H6" s="15"/>
      <c r="I6" s="16" t="n">
        <f aca="false">COUNTIF(B6:H6,"F")+COUNTIF(B6:H6,"S")+COUNTIF(B6:H6,"N")</f>
        <v>3</v>
      </c>
    </row>
    <row r="7" customFormat="false" ht="21.75" hidden="false" customHeight="true" outlineLevel="0" collapsed="false">
      <c r="A7" s="17" t="s">
        <v>24</v>
      </c>
      <c r="B7" s="18" t="s">
        <v>21</v>
      </c>
      <c r="C7" s="19"/>
      <c r="D7" s="13" t="s">
        <v>18</v>
      </c>
      <c r="E7" s="18" t="s">
        <v>21</v>
      </c>
      <c r="F7" s="14" t="s">
        <v>19</v>
      </c>
      <c r="G7" s="19"/>
      <c r="H7" s="19"/>
      <c r="I7" s="20" t="n">
        <f aca="false">COUNTIF(B7:H7,"F")+COUNTIF(B7:H7,"S")+COUNTIF(B7:H7,"N")</f>
        <v>4</v>
      </c>
    </row>
    <row r="8" customFormat="false" ht="21.75" hidden="false" customHeight="true" outlineLevel="0" collapsed="false">
      <c r="A8" s="12" t="s">
        <v>25</v>
      </c>
      <c r="B8" s="13" t="s">
        <v>18</v>
      </c>
      <c r="C8" s="14" t="s">
        <v>19</v>
      </c>
      <c r="D8" s="15"/>
      <c r="E8" s="21" t="s">
        <v>23</v>
      </c>
      <c r="F8" s="21" t="s">
        <v>23</v>
      </c>
      <c r="G8" s="15"/>
      <c r="H8" s="15"/>
      <c r="I8" s="16" t="n">
        <f aca="false">COUNTIF(B8:H8,"F")+COUNTIF(B8:H8,"S")+COUNTIF(B8:H8,"N")</f>
        <v>2</v>
      </c>
    </row>
    <row r="9" customFormat="false" ht="21.75" hidden="false" customHeight="true" outlineLevel="0" collapsed="false">
      <c r="A9" s="17" t="s">
        <v>26</v>
      </c>
      <c r="B9" s="14" t="s">
        <v>19</v>
      </c>
      <c r="C9" s="13" t="s">
        <v>18</v>
      </c>
      <c r="D9" s="14" t="s">
        <v>19</v>
      </c>
      <c r="E9" s="13" t="s">
        <v>18</v>
      </c>
      <c r="F9" s="18" t="s">
        <v>21</v>
      </c>
      <c r="G9" s="19"/>
      <c r="H9" s="19"/>
      <c r="I9" s="20" t="n">
        <f aca="false">COUNTIF(B9:H9,"F")+COUNTIF(B9:H9,"S")+COUNTIF(B9:H9,"N")</f>
        <v>5</v>
      </c>
    </row>
    <row r="10" customFormat="false" ht="21.75" hidden="false" customHeight="true" outlineLevel="0" collapsed="false">
      <c r="A10" s="12" t="s">
        <v>27</v>
      </c>
      <c r="B10" s="15"/>
      <c r="C10" s="13" t="s">
        <v>18</v>
      </c>
      <c r="D10" s="13" t="s">
        <v>18</v>
      </c>
      <c r="E10" s="15"/>
      <c r="F10" s="14" t="s">
        <v>19</v>
      </c>
      <c r="G10" s="15"/>
      <c r="H10" s="15"/>
      <c r="I10" s="16" t="n">
        <f aca="false">COUNTIF(B10:H10,"F")+COUNTIF(B10:H10,"S")+COUNTIF(B10:H10,"N")</f>
        <v>3</v>
      </c>
    </row>
    <row r="11" customFormat="false" ht="21.75" hidden="false" customHeight="true" outlineLevel="0" collapsed="false">
      <c r="A11" s="17" t="s">
        <v>28</v>
      </c>
      <c r="B11" s="22" t="s">
        <v>29</v>
      </c>
      <c r="C11" s="22" t="s">
        <v>29</v>
      </c>
      <c r="D11" s="13" t="s">
        <v>18</v>
      </c>
      <c r="E11" s="14" t="s">
        <v>19</v>
      </c>
      <c r="F11" s="13" t="s">
        <v>18</v>
      </c>
      <c r="G11" s="19"/>
      <c r="H11" s="19"/>
      <c r="I11" s="20" t="n">
        <f aca="false">COUNTIF(B11:H11,"F")+COUNTIF(B11:H11,"S")+COUNTIF(B11:H11,"N")</f>
        <v>3</v>
      </c>
    </row>
    <row r="12" customFormat="false" ht="21.75" hidden="false" customHeight="true" outlineLevel="0" collapsed="false">
      <c r="A12" s="12" t="s">
        <v>30</v>
      </c>
      <c r="B12" s="18" t="s">
        <v>21</v>
      </c>
      <c r="C12" s="18" t="s">
        <v>21</v>
      </c>
      <c r="D12" s="15"/>
      <c r="E12" s="13" t="s">
        <v>18</v>
      </c>
      <c r="F12" s="13" t="s">
        <v>18</v>
      </c>
      <c r="G12" s="15"/>
      <c r="H12" s="15"/>
      <c r="I12" s="16" t="n">
        <f aca="false">COUNTIF(B12:H12,"F")+COUNTIF(B12:H12,"S")+COUNTIF(B12:H12,"N")</f>
        <v>4</v>
      </c>
    </row>
    <row r="13" customFormat="false" ht="21.75" hidden="false" customHeight="true" outlineLevel="0" collapsed="false">
      <c r="A13" s="17" t="s">
        <v>31</v>
      </c>
      <c r="B13" s="13" t="s">
        <v>18</v>
      </c>
      <c r="C13" s="14" t="s">
        <v>19</v>
      </c>
      <c r="D13" s="18" t="s">
        <v>21</v>
      </c>
      <c r="E13" s="19"/>
      <c r="F13" s="21" t="s">
        <v>23</v>
      </c>
      <c r="G13" s="19"/>
      <c r="H13" s="19"/>
      <c r="I13" s="20" t="n">
        <f aca="false">COUNTIF(B13:H13,"F")+COUNTIF(B13:H13,"S")+COUNTIF(B13:H13,"N")</f>
        <v>3</v>
      </c>
    </row>
    <row r="14" customFormat="false" ht="24" hidden="false" customHeight="true" outlineLevel="0" collapsed="false">
      <c r="A14" s="23" t="s">
        <v>32</v>
      </c>
      <c r="B14" s="24" t="n">
        <f aca="false">COUNTIF(B4:B13,"F")</f>
        <v>3</v>
      </c>
      <c r="C14" s="24" t="n">
        <f aca="false">COUNTIF(C4:C13,"F")</f>
        <v>3</v>
      </c>
      <c r="D14" s="24" t="n">
        <f aca="false">COUNTIF(D4:D13,"F")</f>
        <v>4</v>
      </c>
      <c r="E14" s="24" t="n">
        <f aca="false">COUNTIF(E4:E13,"F")</f>
        <v>3</v>
      </c>
      <c r="F14" s="24" t="n">
        <f aca="false">COUNTIF(F4:F13,"F")</f>
        <v>3</v>
      </c>
      <c r="G14" s="24" t="n">
        <f aca="false">COUNTIF(G4:G13,"F")</f>
        <v>0</v>
      </c>
      <c r="H14" s="24" t="n">
        <f aca="false">COUNTIF(H4:H13,"F")</f>
        <v>0</v>
      </c>
      <c r="I14" s="25"/>
    </row>
    <row r="15" customFormat="false" ht="24" hidden="false" customHeight="true" outlineLevel="0" collapsed="false">
      <c r="A15" s="26" t="s">
        <v>33</v>
      </c>
      <c r="B15" s="27" t="n">
        <f aca="false">COUNTIF(B4:B13,"S")</f>
        <v>2</v>
      </c>
      <c r="C15" s="27" t="n">
        <f aca="false">COUNTIF(C4:C13,"S")</f>
        <v>2</v>
      </c>
      <c r="D15" s="27" t="n">
        <f aca="false">COUNTIF(D4:D13,"S")</f>
        <v>2</v>
      </c>
      <c r="E15" s="27" t="n">
        <f aca="false">COUNTIF(E4:E13,"S")</f>
        <v>3</v>
      </c>
      <c r="F15" s="27" t="n">
        <f aca="false">COUNTIF(F4:F13,"S")</f>
        <v>2</v>
      </c>
      <c r="G15" s="27" t="n">
        <f aca="false">COUNTIF(G4:G13,"S")</f>
        <v>0</v>
      </c>
      <c r="H15" s="27" t="n">
        <f aca="false">COUNTIF(H4:H13,"S")</f>
        <v>0</v>
      </c>
      <c r="I15" s="25"/>
    </row>
    <row r="16" customFormat="false" ht="24" hidden="false" customHeight="true" outlineLevel="0" collapsed="false">
      <c r="A16" s="28" t="s">
        <v>34</v>
      </c>
      <c r="B16" s="29" t="n">
        <f aca="false">COUNTIF(B4:B13,"N")</f>
        <v>2</v>
      </c>
      <c r="C16" s="29" t="n">
        <f aca="false">COUNTIF(C4:C13,"N")</f>
        <v>2</v>
      </c>
      <c r="D16" s="29" t="n">
        <f aca="false">COUNTIF(D4:D13,"N")</f>
        <v>2</v>
      </c>
      <c r="E16" s="29" t="n">
        <f aca="false">COUNTIF(E4:E13,"N")</f>
        <v>1</v>
      </c>
      <c r="F16" s="29" t="n">
        <f aca="false">COUNTIF(F4:F13,"N")</f>
        <v>1</v>
      </c>
      <c r="G16" s="29" t="n">
        <f aca="false">COUNTIF(G4:G13,"N")</f>
        <v>0</v>
      </c>
      <c r="H16" s="29" t="n">
        <f aca="false">COUNTIF(H4:H13,"N")</f>
        <v>0</v>
      </c>
      <c r="I16" s="25"/>
    </row>
    <row r="17" customFormat="false" ht="24" hidden="false" customHeight="true" outlineLevel="0" collapsed="false">
      <c r="A17" s="30" t="s">
        <v>35</v>
      </c>
      <c r="B17" s="31" t="n">
        <f aca="false">COUNTIF(B4:B13,"U")</f>
        <v>1</v>
      </c>
      <c r="C17" s="31" t="n">
        <f aca="false">COUNTIF(C4:C13,"U")</f>
        <v>1</v>
      </c>
      <c r="D17" s="31" t="n">
        <f aca="false">COUNTIF(D4:D13,"U")</f>
        <v>0</v>
      </c>
      <c r="E17" s="31" t="n">
        <f aca="false">COUNTIF(E4:E13,"U")</f>
        <v>1</v>
      </c>
      <c r="F17" s="31" t="n">
        <f aca="false">COUNTIF(F4:F13,"U")</f>
        <v>2</v>
      </c>
      <c r="G17" s="31" t="n">
        <f aca="false">COUNTIF(G4:G13,"U")</f>
        <v>0</v>
      </c>
      <c r="H17" s="31" t="n">
        <f aca="false">COUNTIF(H4:H13,"U")</f>
        <v>0</v>
      </c>
      <c r="I17" s="25"/>
    </row>
  </sheetData>
  <mergeCells count="1">
    <mergeCell ref="A1:I1"/>
  </mergeCells>
  <conditionalFormatting sqref="B4:H13">
    <cfRule type="expression" priority="2" aboveAverage="0" equalAverage="0" bottom="0" percent="0" rank="0" text="" dxfId="0">
      <formula>B4="F"</formula>
    </cfRule>
    <cfRule type="expression" priority="3" aboveAverage="0" equalAverage="0" bottom="0" percent="0" rank="0" text="" dxfId="1">
      <formula>B4="S"</formula>
    </cfRule>
    <cfRule type="expression" priority="4" aboveAverage="0" equalAverage="0" bottom="0" percent="0" rank="0" text="" dxfId="2">
      <formula>B4="N"</formula>
    </cfRule>
    <cfRule type="expression" priority="5" aboveAverage="0" equalAverage="0" bottom="0" percent="0" rank="0" text="" dxfId="3">
      <formula>B4="U"</formula>
    </cfRule>
  </conditionalFormatting>
  <dataValidations count="1">
    <dataValidation allowBlank="true" error="Bitte nur: F, S, N, U, K oder FR eingeben." errorStyle="stop" errorTitle="Ungültige Eingabe" operator="between" showDropDown="false" showErrorMessage="true" showInputMessage="false" sqref="B4:H13" type="list">
      <formula1>"F,S,N,U,K,FR,"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6221"/>
    <pageSetUpPr fitToPage="false"/>
  </sheetPr>
  <dimension ref="A1:J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4"/>
    <col collapsed="false" customWidth="true" hidden="false" outlineLevel="0" max="8" min="7" style="0" width="12"/>
    <col collapsed="false" customWidth="true" hidden="false" outlineLevel="0" max="9" min="9" style="0" width="16"/>
    <col collapsed="false" customWidth="true" hidden="false" outlineLevel="0" max="10" min="10" style="0" width="20"/>
  </cols>
  <sheetData>
    <row r="1" customFormat="false" ht="42" hidden="false" customHeight="true" outlineLevel="0" collapsed="false">
      <c r="A1" s="32" t="s">
        <v>36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8" hidden="false" customHeight="true" outlineLevel="0" collapsed="false">
      <c r="A2" s="33" t="s">
        <v>37</v>
      </c>
      <c r="B2" s="33"/>
      <c r="C2" s="33"/>
      <c r="D2" s="33"/>
      <c r="E2" s="33"/>
      <c r="F2" s="33"/>
      <c r="G2" s="33"/>
      <c r="H2" s="33"/>
      <c r="I2" s="33"/>
      <c r="J2" s="33"/>
    </row>
    <row r="3" customFormat="false" ht="21.75" hidden="false" customHeight="true" outlineLevel="0" collapsed="false">
      <c r="A3" s="34" t="s">
        <v>1</v>
      </c>
      <c r="B3" s="34" t="s">
        <v>38</v>
      </c>
      <c r="C3" s="34" t="s">
        <v>39</v>
      </c>
      <c r="D3" s="34" t="s">
        <v>40</v>
      </c>
      <c r="E3" s="34" t="s">
        <v>41</v>
      </c>
      <c r="F3" s="34" t="s">
        <v>42</v>
      </c>
      <c r="G3" s="34" t="s">
        <v>43</v>
      </c>
      <c r="H3" s="34" t="s">
        <v>44</v>
      </c>
      <c r="I3" s="34" t="s">
        <v>45</v>
      </c>
      <c r="J3" s="34" t="s">
        <v>46</v>
      </c>
    </row>
    <row r="4" customFormat="false" ht="19.5" hidden="false" customHeight="true" outlineLevel="0" collapsed="false">
      <c r="A4" s="12" t="s">
        <v>17</v>
      </c>
      <c r="B4" s="35" t="s">
        <v>47</v>
      </c>
      <c r="C4" s="24" t="s">
        <v>48</v>
      </c>
      <c r="D4" s="36" t="n">
        <v>0.25</v>
      </c>
      <c r="E4" s="36" t="n">
        <v>0.583333333333333</v>
      </c>
      <c r="F4" s="37" t="n">
        <v>0.5</v>
      </c>
      <c r="G4" s="37" t="n">
        <f aca="false">(E4-D4)*24</f>
        <v>8</v>
      </c>
      <c r="H4" s="38" t="n">
        <f aca="false">G4-F4</f>
        <v>7.5</v>
      </c>
      <c r="I4" s="39" t="s">
        <v>21</v>
      </c>
      <c r="J4" s="35" t="str">
        <f aca="false">IF(H4&gt;10,"⚠ Max 10 Std. (ArbZG §3)",IF(H4&lt;0,"⚠ Prüfen!","✓ OK"))</f>
        <v>✓ OK</v>
      </c>
    </row>
    <row r="5" customFormat="false" ht="19.5" hidden="false" customHeight="true" outlineLevel="0" collapsed="false">
      <c r="A5" s="17" t="s">
        <v>20</v>
      </c>
      <c r="B5" s="40" t="s">
        <v>47</v>
      </c>
      <c r="C5" s="27" t="s">
        <v>49</v>
      </c>
      <c r="D5" s="41" t="n">
        <v>0.583333333333333</v>
      </c>
      <c r="E5" s="41" t="n">
        <v>0.916666666666667</v>
      </c>
      <c r="F5" s="42" t="n">
        <v>0.5</v>
      </c>
      <c r="G5" s="42" t="n">
        <f aca="false">(E5-D5)*24</f>
        <v>8</v>
      </c>
      <c r="H5" s="43" t="n">
        <f aca="false">G5-F5</f>
        <v>7.5</v>
      </c>
      <c r="I5" s="44" t="s">
        <v>21</v>
      </c>
      <c r="J5" s="40" t="str">
        <f aca="false">IF(H5&gt;10,"⚠ Max 10 Std. (ArbZG §3)",IF(H5&lt;0,"⚠ Prüfen!","✓ OK"))</f>
        <v>✓ OK</v>
      </c>
    </row>
    <row r="6" customFormat="false" ht="19.5" hidden="false" customHeight="true" outlineLevel="0" collapsed="false">
      <c r="A6" s="12" t="s">
        <v>22</v>
      </c>
      <c r="B6" s="35" t="s">
        <v>47</v>
      </c>
      <c r="C6" s="24" t="s">
        <v>48</v>
      </c>
      <c r="D6" s="36" t="n">
        <v>0.291666666666667</v>
      </c>
      <c r="E6" s="36" t="n">
        <v>0.645833333333333</v>
      </c>
      <c r="F6" s="37" t="n">
        <v>0.5</v>
      </c>
      <c r="G6" s="37" t="n">
        <f aca="false">(E6-D6)*24</f>
        <v>8.5</v>
      </c>
      <c r="H6" s="38" t="n">
        <f aca="false">G6-F6</f>
        <v>8</v>
      </c>
      <c r="I6" s="39" t="s">
        <v>21</v>
      </c>
      <c r="J6" s="35" t="str">
        <f aca="false">IF(H6&gt;10,"⚠ Max 10 Std. (ArbZG §3)",IF(H6&lt;0,"⚠ Prüfen!","✓ OK"))</f>
        <v>✓ OK</v>
      </c>
    </row>
    <row r="7" customFormat="false" ht="19.5" hidden="false" customHeight="true" outlineLevel="0" collapsed="false">
      <c r="A7" s="17" t="s">
        <v>24</v>
      </c>
      <c r="B7" s="40" t="s">
        <v>50</v>
      </c>
      <c r="C7" s="29" t="s">
        <v>51</v>
      </c>
      <c r="D7" s="41" t="n">
        <v>0.916666666666667</v>
      </c>
      <c r="E7" s="41" t="n">
        <v>0.25</v>
      </c>
      <c r="F7" s="42" t="n">
        <v>0.5</v>
      </c>
      <c r="G7" s="42" t="n">
        <f aca="false">MOD(E7-D7,1)*24</f>
        <v>8</v>
      </c>
      <c r="H7" s="43" t="n">
        <f aca="false">G7-F7</f>
        <v>7.5</v>
      </c>
      <c r="I7" s="29" t="s">
        <v>52</v>
      </c>
      <c r="J7" s="40" t="str">
        <f aca="false">IF(H7&gt;10,"⚠ Max 10 Std. (ArbZG §3)",IF(H7&lt;0,"⚠ Prüfen!","✓ OK"))</f>
        <v>✓ OK</v>
      </c>
    </row>
    <row r="8" customFormat="false" ht="19.5" hidden="false" customHeight="true" outlineLevel="0" collapsed="false">
      <c r="A8" s="12" t="s">
        <v>25</v>
      </c>
      <c r="B8" s="35" t="s">
        <v>50</v>
      </c>
      <c r="C8" s="24" t="s">
        <v>48</v>
      </c>
      <c r="D8" s="36" t="n">
        <v>0.25</v>
      </c>
      <c r="E8" s="36" t="n">
        <v>0.583333333333333</v>
      </c>
      <c r="F8" s="37" t="n">
        <v>0.75</v>
      </c>
      <c r="G8" s="37" t="n">
        <f aca="false">(E8-D8)*24</f>
        <v>8</v>
      </c>
      <c r="H8" s="38" t="n">
        <f aca="false">G8-F8</f>
        <v>7.25</v>
      </c>
      <c r="I8" s="39" t="s">
        <v>21</v>
      </c>
      <c r="J8" s="35" t="str">
        <f aca="false">IF(H8&gt;10,"⚠ Max 10 Std. (ArbZG §3)",IF(H8&lt;0,"⚠ Prüfen!","✓ OK"))</f>
        <v>✓ OK</v>
      </c>
    </row>
    <row r="9" customFormat="false" ht="19.5" hidden="false" customHeight="true" outlineLevel="0" collapsed="false">
      <c r="A9" s="17" t="s">
        <v>26</v>
      </c>
      <c r="B9" s="40" t="s">
        <v>50</v>
      </c>
      <c r="C9" s="27" t="s">
        <v>49</v>
      </c>
      <c r="D9" s="41" t="n">
        <v>0.541666666666667</v>
      </c>
      <c r="E9" s="41" t="n">
        <v>0.875</v>
      </c>
      <c r="F9" s="42" t="n">
        <v>0.5</v>
      </c>
      <c r="G9" s="42" t="n">
        <f aca="false">(E9-D9)*24</f>
        <v>8</v>
      </c>
      <c r="H9" s="43" t="n">
        <f aca="false">G9-F9</f>
        <v>7.5</v>
      </c>
      <c r="I9" s="44" t="s">
        <v>21</v>
      </c>
      <c r="J9" s="40" t="str">
        <f aca="false">IF(H9&gt;10,"⚠ Max 10 Std. (ArbZG §3)",IF(H9&lt;0,"⚠ Prüfen!","✓ OK"))</f>
        <v>✓ OK</v>
      </c>
    </row>
    <row r="10" customFormat="false" ht="19.5" hidden="false" customHeight="true" outlineLevel="0" collapsed="false">
      <c r="A10" s="12" t="s">
        <v>27</v>
      </c>
      <c r="B10" s="35" t="s">
        <v>53</v>
      </c>
      <c r="C10" s="24" t="s">
        <v>48</v>
      </c>
      <c r="D10" s="36" t="n">
        <v>0.25</v>
      </c>
      <c r="E10" s="36" t="n">
        <v>0.583333333333333</v>
      </c>
      <c r="F10" s="37" t="n">
        <v>0.5</v>
      </c>
      <c r="G10" s="37" t="n">
        <f aca="false">(E10-D10)*24</f>
        <v>8</v>
      </c>
      <c r="H10" s="38" t="n">
        <f aca="false">G10-F10</f>
        <v>7.5</v>
      </c>
      <c r="I10" s="39" t="s">
        <v>21</v>
      </c>
      <c r="J10" s="35" t="str">
        <f aca="false">IF(H10&gt;10,"⚠ Max 10 Std. (ArbZG §3)",IF(H10&lt;0,"⚠ Prüfen!","✓ OK"))</f>
        <v>✓ OK</v>
      </c>
    </row>
    <row r="11" customFormat="false" ht="19.5" hidden="false" customHeight="true" outlineLevel="0" collapsed="false">
      <c r="A11" s="17" t="s">
        <v>28</v>
      </c>
      <c r="B11" s="40" t="s">
        <v>53</v>
      </c>
      <c r="C11" s="27" t="s">
        <v>49</v>
      </c>
      <c r="D11" s="41" t="n">
        <v>0.583333333333333</v>
      </c>
      <c r="E11" s="41" t="n">
        <v>0.9375</v>
      </c>
      <c r="F11" s="42" t="n">
        <v>0.5</v>
      </c>
      <c r="G11" s="42" t="n">
        <f aca="false">(E11-D11)*24</f>
        <v>8.5</v>
      </c>
      <c r="H11" s="43" t="n">
        <f aca="false">G11-F11</f>
        <v>8</v>
      </c>
      <c r="I11" s="44" t="s">
        <v>21</v>
      </c>
      <c r="J11" s="40" t="str">
        <f aca="false">IF(H11&gt;10,"⚠ Max 10 Std. (ArbZG §3)",IF(H11&lt;0,"⚠ Prüfen!","✓ OK"))</f>
        <v>✓ OK</v>
      </c>
    </row>
    <row r="12" customFormat="false" ht="19.5" hidden="false" customHeight="true" outlineLevel="0" collapsed="false">
      <c r="A12" s="12" t="s">
        <v>30</v>
      </c>
      <c r="B12" s="35" t="s">
        <v>53</v>
      </c>
      <c r="C12" s="29" t="s">
        <v>51</v>
      </c>
      <c r="D12" s="36" t="n">
        <v>0.916666666666667</v>
      </c>
      <c r="E12" s="36" t="n">
        <v>0.25</v>
      </c>
      <c r="F12" s="37" t="n">
        <v>0.5</v>
      </c>
      <c r="G12" s="37" t="n">
        <f aca="false">MOD(E12-D12,1)*24</f>
        <v>8</v>
      </c>
      <c r="H12" s="38" t="n">
        <f aca="false">G12-F12</f>
        <v>7.5</v>
      </c>
      <c r="I12" s="29" t="s">
        <v>52</v>
      </c>
      <c r="J12" s="35" t="str">
        <f aca="false">IF(H12&gt;10,"⚠ Max 10 Std. (ArbZG §3)",IF(H12&lt;0,"⚠ Prüfen!","✓ OK"))</f>
        <v>✓ OK</v>
      </c>
    </row>
    <row r="13" customFormat="false" ht="19.5" hidden="false" customHeight="true" outlineLevel="0" collapsed="false">
      <c r="A13" s="17" t="s">
        <v>31</v>
      </c>
      <c r="B13" s="40" t="s">
        <v>54</v>
      </c>
      <c r="C13" s="24" t="s">
        <v>48</v>
      </c>
      <c r="D13" s="41" t="n">
        <v>0.291666666666667</v>
      </c>
      <c r="E13" s="41" t="n">
        <v>0.625</v>
      </c>
      <c r="F13" s="42" t="n">
        <v>0.5</v>
      </c>
      <c r="G13" s="42" t="n">
        <f aca="false">(E13-D13)*24</f>
        <v>8</v>
      </c>
      <c r="H13" s="43" t="n">
        <f aca="false">G13-F13</f>
        <v>7.5</v>
      </c>
      <c r="I13" s="44" t="s">
        <v>21</v>
      </c>
      <c r="J13" s="40" t="str">
        <f aca="false">IF(H13&gt;10,"⚠ Max 10 Std. (ArbZG §3)",IF(H13&lt;0,"⚠ Prüfen!","✓ OK"))</f>
        <v>✓ OK</v>
      </c>
    </row>
    <row r="14" customFormat="false" ht="24" hidden="false" customHeight="true" outlineLevel="0" collapsed="false">
      <c r="A14" s="45" t="s">
        <v>55</v>
      </c>
      <c r="B14" s="45"/>
      <c r="C14" s="45"/>
      <c r="D14" s="45"/>
      <c r="E14" s="45"/>
      <c r="F14" s="45"/>
      <c r="G14" s="46" t="n">
        <f aca="false">SUM(G4:G13)</f>
        <v>81</v>
      </c>
      <c r="H14" s="46" t="n">
        <f aca="false">SUM(H4:H13)</f>
        <v>75.75</v>
      </c>
      <c r="I14" s="47"/>
      <c r="J14" s="47"/>
    </row>
    <row r="16" customFormat="false" ht="21.75" hidden="false" customHeight="true" outlineLevel="0" collapsed="false">
      <c r="A16" s="48" t="s">
        <v>56</v>
      </c>
      <c r="B16" s="48"/>
      <c r="C16" s="48"/>
      <c r="D16" s="48"/>
      <c r="E16" s="48"/>
      <c r="F16" s="48"/>
      <c r="G16" s="48"/>
      <c r="H16" s="48"/>
      <c r="I16" s="48"/>
      <c r="J16" s="48"/>
    </row>
    <row r="17" customFormat="false" ht="18" hidden="false" customHeight="true" outlineLevel="0" collapsed="false">
      <c r="A17" s="49" t="s">
        <v>57</v>
      </c>
      <c r="B17" s="50" t="s">
        <v>58</v>
      </c>
      <c r="C17" s="50"/>
      <c r="D17" s="50"/>
      <c r="E17" s="50"/>
      <c r="F17" s="50"/>
      <c r="G17" s="50"/>
      <c r="H17" s="50"/>
      <c r="I17" s="50"/>
      <c r="J17" s="50"/>
    </row>
    <row r="18" customFormat="false" ht="18" hidden="false" customHeight="true" outlineLevel="0" collapsed="false">
      <c r="A18" s="49" t="s">
        <v>59</v>
      </c>
      <c r="B18" s="50" t="s">
        <v>60</v>
      </c>
      <c r="C18" s="50"/>
      <c r="D18" s="50"/>
      <c r="E18" s="50"/>
      <c r="F18" s="50"/>
      <c r="G18" s="50"/>
      <c r="H18" s="50"/>
      <c r="I18" s="50"/>
      <c r="J18" s="50"/>
    </row>
    <row r="19" customFormat="false" ht="18" hidden="false" customHeight="true" outlineLevel="0" collapsed="false">
      <c r="A19" s="49" t="s">
        <v>61</v>
      </c>
      <c r="B19" s="50" t="s">
        <v>62</v>
      </c>
      <c r="C19" s="50"/>
      <c r="D19" s="50"/>
      <c r="E19" s="50"/>
      <c r="F19" s="50"/>
      <c r="G19" s="50"/>
      <c r="H19" s="50"/>
      <c r="I19" s="50"/>
      <c r="J19" s="50"/>
    </row>
    <row r="20" customFormat="false" ht="18" hidden="false" customHeight="true" outlineLevel="0" collapsed="false">
      <c r="A20" s="49" t="s">
        <v>63</v>
      </c>
      <c r="B20" s="50" t="s">
        <v>64</v>
      </c>
      <c r="C20" s="50"/>
      <c r="D20" s="50"/>
      <c r="E20" s="50"/>
      <c r="F20" s="50"/>
      <c r="G20" s="50"/>
      <c r="H20" s="50"/>
      <c r="I20" s="50"/>
      <c r="J20" s="50"/>
    </row>
    <row r="21" customFormat="false" ht="18" hidden="false" customHeight="true" outlineLevel="0" collapsed="false">
      <c r="A21" s="49" t="s">
        <v>65</v>
      </c>
      <c r="B21" s="50" t="s">
        <v>66</v>
      </c>
      <c r="C21" s="50"/>
      <c r="D21" s="50"/>
      <c r="E21" s="50"/>
      <c r="F21" s="50"/>
      <c r="G21" s="50"/>
      <c r="H21" s="50"/>
      <c r="I21" s="50"/>
      <c r="J21" s="50"/>
    </row>
  </sheetData>
  <mergeCells count="9">
    <mergeCell ref="A1:J1"/>
    <mergeCell ref="A2:J2"/>
    <mergeCell ref="A14:F14"/>
    <mergeCell ref="A16:J16"/>
    <mergeCell ref="B17:J17"/>
    <mergeCell ref="B18:J18"/>
    <mergeCell ref="B19:J19"/>
    <mergeCell ref="B20:J20"/>
    <mergeCell ref="B21:J21"/>
  </mergeCells>
  <conditionalFormatting sqref="J4:J13">
    <cfRule type="expression" priority="2" aboveAverage="0" equalAverage="0" bottom="0" percent="0" rank="0" text="" dxfId="3">
      <formula>LEFT(J4,1)="⚠"</formula>
    </cfRule>
    <cfRule type="expression" priority="3" aboveAverage="0" equalAverage="0" bottom="0" percent="0" rank="0" text="" dxfId="0">
      <formula>LEFT(J4,1)="✓"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A1:D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8"/>
    <col collapsed="false" customWidth="true" hidden="false" outlineLevel="0" max="4" min="4" style="0" width="35"/>
  </cols>
  <sheetData>
    <row r="1" customFormat="false" ht="42" hidden="false" customHeight="true" outlineLevel="0" collapsed="false">
      <c r="A1" s="51" t="s">
        <v>67</v>
      </c>
      <c r="B1" s="51"/>
      <c r="C1" s="51"/>
      <c r="D1" s="51"/>
    </row>
    <row r="2" customFormat="false" ht="18" hidden="false" customHeight="true" outlineLevel="0" collapsed="false">
      <c r="A2" s="33" t="s">
        <v>68</v>
      </c>
      <c r="B2" s="33"/>
      <c r="C2" s="33"/>
      <c r="D2" s="33"/>
    </row>
    <row r="3" customFormat="false" ht="25.5" hidden="false" customHeight="true" outlineLevel="0" collapsed="false">
      <c r="A3" s="48" t="s">
        <v>69</v>
      </c>
      <c r="B3" s="48"/>
      <c r="C3" s="48"/>
      <c r="D3" s="48"/>
    </row>
    <row r="4" customFormat="false" ht="24" hidden="false" customHeight="true" outlineLevel="0" collapsed="false">
      <c r="A4" s="52" t="s">
        <v>70</v>
      </c>
      <c r="B4" s="53" t="n">
        <v>3</v>
      </c>
      <c r="C4" s="54" t="s">
        <v>71</v>
      </c>
      <c r="D4" s="55" t="s">
        <v>72</v>
      </c>
    </row>
    <row r="5" customFormat="false" ht="24" hidden="false" customHeight="true" outlineLevel="0" collapsed="false">
      <c r="A5" s="52" t="s">
        <v>73</v>
      </c>
      <c r="B5" s="53" t="n">
        <v>2</v>
      </c>
      <c r="C5" s="54" t="s">
        <v>71</v>
      </c>
      <c r="D5" s="55" t="s">
        <v>74</v>
      </c>
    </row>
    <row r="6" customFormat="false" ht="24" hidden="false" customHeight="true" outlineLevel="0" collapsed="false">
      <c r="A6" s="52" t="s">
        <v>75</v>
      </c>
      <c r="B6" s="53" t="n">
        <v>7</v>
      </c>
      <c r="C6" s="54" t="s">
        <v>71</v>
      </c>
      <c r="D6" s="55" t="s">
        <v>76</v>
      </c>
    </row>
    <row r="7" customFormat="false" ht="24" hidden="false" customHeight="true" outlineLevel="0" collapsed="false">
      <c r="A7" s="52" t="s">
        <v>77</v>
      </c>
      <c r="B7" s="53" t="n">
        <v>5</v>
      </c>
      <c r="C7" s="54" t="s">
        <v>71</v>
      </c>
      <c r="D7" s="55" t="s">
        <v>78</v>
      </c>
    </row>
    <row r="8" customFormat="false" ht="24" hidden="false" customHeight="true" outlineLevel="0" collapsed="false">
      <c r="A8" s="52" t="s">
        <v>79</v>
      </c>
      <c r="B8" s="53" t="n">
        <v>17.5</v>
      </c>
      <c r="C8" s="54" t="s">
        <v>71</v>
      </c>
      <c r="D8" s="55" t="s">
        <v>80</v>
      </c>
    </row>
    <row r="9" customFormat="false" ht="25.5" hidden="false" customHeight="true" outlineLevel="0" collapsed="false">
      <c r="A9" s="56" t="s">
        <v>81</v>
      </c>
      <c r="B9" s="56"/>
      <c r="C9" s="56"/>
      <c r="D9" s="56"/>
    </row>
    <row r="10" customFormat="false" ht="24" hidden="false" customHeight="true" outlineLevel="0" collapsed="false">
      <c r="A10" s="57" t="s">
        <v>82</v>
      </c>
      <c r="B10" s="58" t="n">
        <f aca="false">B4*B5*24</f>
        <v>144</v>
      </c>
      <c r="C10" s="59"/>
      <c r="D10" s="60" t="s">
        <v>83</v>
      </c>
    </row>
    <row r="11" customFormat="false" ht="24" hidden="false" customHeight="true" outlineLevel="0" collapsed="false">
      <c r="A11" s="57" t="s">
        <v>84</v>
      </c>
      <c r="B11" s="58" t="n">
        <f aca="false">B10*B6</f>
        <v>1008</v>
      </c>
      <c r="C11" s="59"/>
      <c r="D11" s="60" t="s">
        <v>85</v>
      </c>
    </row>
    <row r="12" customFormat="false" ht="24" hidden="false" customHeight="true" outlineLevel="0" collapsed="false">
      <c r="A12" s="57" t="s">
        <v>86</v>
      </c>
      <c r="B12" s="58" t="n">
        <f aca="false">B7*8</f>
        <v>40</v>
      </c>
      <c r="C12" s="59"/>
      <c r="D12" s="60" t="s">
        <v>87</v>
      </c>
    </row>
    <row r="13" customFormat="false" ht="24" hidden="false" customHeight="true" outlineLevel="0" collapsed="false">
      <c r="A13" s="57" t="s">
        <v>88</v>
      </c>
      <c r="B13" s="61" t="n">
        <f aca="false">B11/B12</f>
        <v>25.2</v>
      </c>
      <c r="C13" s="59"/>
      <c r="D13" s="60" t="s">
        <v>89</v>
      </c>
    </row>
    <row r="14" customFormat="false" ht="24" hidden="false" customHeight="true" outlineLevel="0" collapsed="false">
      <c r="A14" s="62" t="s">
        <v>90</v>
      </c>
      <c r="B14" s="63" t="n">
        <f aca="false">ROUNDUP(B13*(1+B8/100),0)</f>
        <v>30</v>
      </c>
      <c r="C14" s="64"/>
      <c r="D14" s="62" t="s">
        <v>91</v>
      </c>
    </row>
    <row r="16" customFormat="false" ht="25.5" hidden="false" customHeight="true" outlineLevel="0" collapsed="false">
      <c r="A16" s="65" t="s">
        <v>92</v>
      </c>
      <c r="B16" s="65"/>
      <c r="C16" s="65"/>
      <c r="D16" s="65"/>
    </row>
    <row r="17" customFormat="false" ht="21.75" hidden="false" customHeight="true" outlineLevel="0" collapsed="false">
      <c r="A17" s="66" t="s">
        <v>93</v>
      </c>
      <c r="B17" s="67" t="s">
        <v>94</v>
      </c>
      <c r="C17" s="67"/>
      <c r="D17" s="67"/>
    </row>
    <row r="18" customFormat="false" ht="21.75" hidden="false" customHeight="true" outlineLevel="0" collapsed="false">
      <c r="A18" s="66" t="s">
        <v>95</v>
      </c>
      <c r="B18" s="67" t="s">
        <v>96</v>
      </c>
      <c r="C18" s="67"/>
      <c r="D18" s="67"/>
    </row>
    <row r="19" customFormat="false" ht="21.75" hidden="false" customHeight="true" outlineLevel="0" collapsed="false">
      <c r="A19" s="66" t="s">
        <v>97</v>
      </c>
      <c r="B19" s="67" t="s">
        <v>98</v>
      </c>
      <c r="C19" s="67"/>
      <c r="D19" s="67"/>
    </row>
    <row r="20" customFormat="false" ht="21.75" hidden="false" customHeight="true" outlineLevel="0" collapsed="false">
      <c r="A20" s="66" t="s">
        <v>99</v>
      </c>
      <c r="B20" s="67" t="s">
        <v>100</v>
      </c>
      <c r="C20" s="67"/>
      <c r="D20" s="67"/>
    </row>
  </sheetData>
  <mergeCells count="9">
    <mergeCell ref="A1:D1"/>
    <mergeCell ref="A2:D2"/>
    <mergeCell ref="A3:D3"/>
    <mergeCell ref="A9:D9"/>
    <mergeCell ref="A16:D16"/>
    <mergeCell ref="B17:D17"/>
    <mergeCell ref="B18:D18"/>
    <mergeCell ref="B19:D19"/>
    <mergeCell ref="B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D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3" min="3" style="0" width="55"/>
    <col collapsed="false" customWidth="true" hidden="false" outlineLevel="0" max="4" min="4" style="0" width="3"/>
  </cols>
  <sheetData>
    <row r="1" customFormat="false" ht="42" hidden="false" customHeight="true" outlineLevel="0" collapsed="false">
      <c r="A1" s="68" t="s">
        <v>101</v>
      </c>
      <c r="B1" s="68"/>
      <c r="C1" s="68"/>
      <c r="D1" s="68"/>
    </row>
    <row r="3" customFormat="false" ht="25.5" hidden="false" customHeight="true" outlineLevel="0" collapsed="false">
      <c r="B3" s="69" t="s">
        <v>102</v>
      </c>
      <c r="C3" s="69"/>
    </row>
    <row r="4" customFormat="false" ht="19.5" hidden="false" customHeight="true" outlineLevel="0" collapsed="false">
      <c r="B4" s="70" t="s">
        <v>103</v>
      </c>
      <c r="C4" s="70"/>
    </row>
    <row r="5" customFormat="false" ht="19.5" hidden="false" customHeight="true" outlineLevel="0" collapsed="false">
      <c r="B5" s="70" t="s">
        <v>104</v>
      </c>
      <c r="C5" s="70"/>
    </row>
    <row r="6" customFormat="false" ht="19.5" hidden="false" customHeight="true" outlineLevel="0" collapsed="false">
      <c r="B6" s="70" t="s">
        <v>105</v>
      </c>
      <c r="C6" s="70"/>
    </row>
    <row r="7" customFormat="false" ht="19.5" hidden="false" customHeight="true" outlineLevel="0" collapsed="false">
      <c r="B7" s="70" t="s">
        <v>106</v>
      </c>
      <c r="C7" s="70"/>
    </row>
    <row r="8" customFormat="false" ht="19.5" hidden="false" customHeight="true" outlineLevel="0" collapsed="false">
      <c r="B8" s="70" t="s">
        <v>107</v>
      </c>
      <c r="C8" s="70"/>
    </row>
    <row r="9" customFormat="false" ht="19.5" hidden="false" customHeight="true" outlineLevel="0" collapsed="false">
      <c r="B9" s="70" t="s">
        <v>108</v>
      </c>
      <c r="C9" s="70"/>
    </row>
    <row r="11" customFormat="false" ht="25.5" hidden="false" customHeight="true" outlineLevel="0" collapsed="false">
      <c r="B11" s="71" t="s">
        <v>109</v>
      </c>
      <c r="C11" s="71"/>
    </row>
    <row r="12" customFormat="false" ht="19.5" hidden="false" customHeight="true" outlineLevel="0" collapsed="false">
      <c r="B12" s="72" t="s">
        <v>110</v>
      </c>
      <c r="C12" s="72"/>
    </row>
    <row r="13" customFormat="false" ht="19.5" hidden="false" customHeight="true" outlineLevel="0" collapsed="false">
      <c r="B13" s="72" t="s">
        <v>111</v>
      </c>
      <c r="C13" s="72"/>
    </row>
    <row r="14" customFormat="false" ht="19.5" hidden="false" customHeight="true" outlineLevel="0" collapsed="false">
      <c r="B14" s="72" t="s">
        <v>112</v>
      </c>
      <c r="C14" s="72"/>
    </row>
    <row r="15" customFormat="false" ht="19.5" hidden="false" customHeight="true" outlineLevel="0" collapsed="false">
      <c r="B15" s="72" t="s">
        <v>113</v>
      </c>
      <c r="C15" s="72"/>
    </row>
    <row r="16" customFormat="false" ht="19.5" hidden="false" customHeight="true" outlineLevel="0" collapsed="false">
      <c r="B16" s="72" t="s">
        <v>114</v>
      </c>
      <c r="C16" s="72"/>
    </row>
    <row r="17" customFormat="false" ht="19.5" hidden="false" customHeight="true" outlineLevel="0" collapsed="false">
      <c r="B17" s="72" t="s">
        <v>115</v>
      </c>
      <c r="C17" s="72"/>
    </row>
    <row r="19" customFormat="false" ht="25.5" hidden="false" customHeight="true" outlineLevel="0" collapsed="false">
      <c r="B19" s="73" t="s">
        <v>116</v>
      </c>
      <c r="C19" s="73"/>
    </row>
    <row r="20" customFormat="false" ht="19.5" hidden="false" customHeight="true" outlineLevel="0" collapsed="false">
      <c r="B20" s="74" t="s">
        <v>117</v>
      </c>
      <c r="C20" s="74"/>
    </row>
    <row r="21" customFormat="false" ht="19.5" hidden="false" customHeight="true" outlineLevel="0" collapsed="false">
      <c r="B21" s="75" t="s">
        <v>118</v>
      </c>
      <c r="C21" s="75"/>
    </row>
    <row r="22" customFormat="false" ht="6" hidden="false" customHeight="true" outlineLevel="0" collapsed="false">
      <c r="B22" s="76"/>
      <c r="C22" s="76"/>
    </row>
    <row r="23" customFormat="false" ht="19.5" hidden="false" customHeight="true" outlineLevel="0" collapsed="false">
      <c r="B23" s="74" t="s">
        <v>119</v>
      </c>
      <c r="C23" s="74"/>
    </row>
    <row r="24" customFormat="false" ht="19.5" hidden="false" customHeight="true" outlineLevel="0" collapsed="false">
      <c r="B24" s="75" t="s">
        <v>120</v>
      </c>
      <c r="C24" s="75"/>
    </row>
    <row r="25" customFormat="false" ht="6" hidden="false" customHeight="true" outlineLevel="0" collapsed="false">
      <c r="B25" s="76"/>
      <c r="C25" s="76"/>
    </row>
    <row r="26" customFormat="false" ht="19.5" hidden="false" customHeight="true" outlineLevel="0" collapsed="false">
      <c r="B26" s="74" t="s">
        <v>121</v>
      </c>
      <c r="C26" s="74"/>
    </row>
    <row r="27" customFormat="false" ht="19.5" hidden="false" customHeight="true" outlineLevel="0" collapsed="false">
      <c r="B27" s="75" t="s">
        <v>122</v>
      </c>
      <c r="C27" s="75"/>
    </row>
    <row r="28" customFormat="false" ht="6" hidden="false" customHeight="true" outlineLevel="0" collapsed="false">
      <c r="B28" s="76"/>
      <c r="C28" s="76"/>
    </row>
    <row r="29" customFormat="false" ht="19.5" hidden="false" customHeight="true" outlineLevel="0" collapsed="false">
      <c r="B29" s="74" t="s">
        <v>123</v>
      </c>
      <c r="C29" s="74"/>
    </row>
    <row r="30" customFormat="false" ht="19.5" hidden="false" customHeight="true" outlineLevel="0" collapsed="false">
      <c r="B30" s="75" t="s">
        <v>124</v>
      </c>
      <c r="C30" s="75"/>
    </row>
    <row r="31" customFormat="false" ht="6" hidden="false" customHeight="true" outlineLevel="0" collapsed="false">
      <c r="B31" s="76"/>
      <c r="C31" s="76"/>
    </row>
    <row r="32" customFormat="false" ht="19.5" hidden="false" customHeight="true" outlineLevel="0" collapsed="false">
      <c r="B32" s="74" t="s">
        <v>125</v>
      </c>
      <c r="C32" s="74"/>
    </row>
    <row r="33" customFormat="false" ht="19.5" hidden="false" customHeight="true" outlineLevel="0" collapsed="false">
      <c r="B33" s="75" t="s">
        <v>126</v>
      </c>
      <c r="C33" s="75"/>
    </row>
    <row r="34" customFormat="false" ht="6" hidden="false" customHeight="true" outlineLevel="0" collapsed="false">
      <c r="B34" s="76"/>
      <c r="C34" s="76"/>
    </row>
    <row r="35" customFormat="false" ht="19.5" hidden="false" customHeight="true" outlineLevel="0" collapsed="false">
      <c r="B35" s="74" t="s">
        <v>127</v>
      </c>
      <c r="C35" s="74"/>
    </row>
    <row r="36" customFormat="false" ht="19.5" hidden="false" customHeight="true" outlineLevel="0" collapsed="false">
      <c r="B36" s="75" t="s">
        <v>128</v>
      </c>
      <c r="C36" s="75"/>
    </row>
    <row r="37" customFormat="false" ht="6" hidden="false" customHeight="true" outlineLevel="0" collapsed="false">
      <c r="B37" s="76"/>
      <c r="C37" s="76"/>
    </row>
  </sheetData>
  <mergeCells count="28">
    <mergeCell ref="A1:D1"/>
    <mergeCell ref="B3:C3"/>
    <mergeCell ref="B4:C4"/>
    <mergeCell ref="B5:C5"/>
    <mergeCell ref="B6:C6"/>
    <mergeCell ref="B7:C7"/>
    <mergeCell ref="B8:C8"/>
    <mergeCell ref="B9:C9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23:C23"/>
    <mergeCell ref="B24:C24"/>
    <mergeCell ref="B26:C26"/>
    <mergeCell ref="B27:C27"/>
    <mergeCell ref="B29:C29"/>
    <mergeCell ref="B30:C30"/>
    <mergeCell ref="B32:C32"/>
    <mergeCell ref="B33:C33"/>
    <mergeCell ref="B35:C35"/>
    <mergeCell ref="B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2026-03-16T08:11:31Z</dcterms:created>
  <dc:creator>openpyxl</dc:creator>
  <dc:description/>
  <dc:language>en-US</dc:language>
  <cp:lastModifiedBy/>
  <dcterms:modified xsi:type="dcterms:W3CDTF">2026-03-16T08:11:31Z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