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lkulator" sheetId="1" state="visible" r:id="rId2"/>
    <sheet name="Tourvergleich" sheetId="2" state="visible" r:id="rId3"/>
    <sheet name="Kostenarten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<sst xmlns="http://schemas.openxmlformats.org/spreadsheetml/2006/main" count="135" uniqueCount="129">
  <si>
    <t xml:space="preserve">TRANSPORTKOSTEN-KALKULATOR</t>
  </si>
  <si>
    <t xml:space="preserve">Einzeltour-Kalkulation | Netto-Angebotspreis</t>
  </si>
  <si>
    <t xml:space="preserve">  Gelb = Eingabe (ändern)    Blau = Berechnung    Grün = Ergebnis</t>
  </si>
  <si>
    <t xml:space="preserve">  ① EINGABEN – Tourdaten</t>
  </si>
  <si>
    <t xml:space="preserve">Tour / Auftrag</t>
  </si>
  <si>
    <t xml:space="preserve">Bezeichnung</t>
  </si>
  <si>
    <t xml:space="preserve">Berlin–Leipzig</t>
  </si>
  <si>
    <t xml:space="preserve">Strecke</t>
  </si>
  <si>
    <t xml:space="preserve">km</t>
  </si>
  <si>
    <t xml:space="preserve">Verbrauch</t>
  </si>
  <si>
    <t xml:space="preserve">l / 100 km</t>
  </si>
  <si>
    <t xml:space="preserve">Dieselpreis</t>
  </si>
  <si>
    <t xml:space="preserve">€ / Liter (netto)</t>
  </si>
  <si>
    <t xml:space="preserve">Fahrerstunden</t>
  </si>
  <si>
    <t xml:space="preserve">Stunden (inkl. Lade-/Wartezeit)</t>
  </si>
  <si>
    <t xml:space="preserve">Stundensatz Fahrer</t>
  </si>
  <si>
    <t xml:space="preserve">€ / Stunde</t>
  </si>
  <si>
    <t xml:space="preserve">Maut</t>
  </si>
  <si>
    <t xml:space="preserve">€ (streckenbezogen)</t>
  </si>
  <si>
    <t xml:space="preserve">Sonstige Kosten</t>
  </si>
  <si>
    <t xml:space="preserve">€ (Parken, Ladehilfen…)</t>
  </si>
  <si>
    <t xml:space="preserve">Marge</t>
  </si>
  <si>
    <t xml:space="preserve">%</t>
  </si>
  <si>
    <t xml:space="preserve">  ② KOSTENRECHNUNG – Direkte Tourkosten</t>
  </si>
  <si>
    <t xml:space="preserve">Dieselkosten</t>
  </si>
  <si>
    <t xml:space="preserve">km/100 × Verbrauch × Preis</t>
  </si>
  <si>
    <t xml:space="preserve">Personalkosten</t>
  </si>
  <si>
    <t xml:space="preserve">Stunden × Stundensatz</t>
  </si>
  <si>
    <t xml:space="preserve">direkt aus Eingabe</t>
  </si>
  <si>
    <t xml:space="preserve">Sonstige direkte Kosten</t>
  </si>
  <si>
    <t xml:space="preserve">  ③ ERGEBNISSE – Kostenbasis &amp; Angebot</t>
  </si>
  <si>
    <t xml:space="preserve">Gesamtkosten netto</t>
  </si>
  <si>
    <t xml:space="preserve">Diesel + Personal + Maut + Sonstige</t>
  </si>
  <si>
    <t xml:space="preserve">Kosten je Kilometer</t>
  </si>
  <si>
    <t xml:space="preserve">€ / km</t>
  </si>
  <si>
    <t xml:space="preserve">Angebotspreis netto</t>
  </si>
  <si>
    <t xml:space="preserve">Gesamtkosten × (1 + Marge/100)</t>
  </si>
  <si>
    <t xml:space="preserve">Margenanteil (€)</t>
  </si>
  <si>
    <t xml:space="preserve">Angebotspreis − Gesamtkosten</t>
  </si>
  <si>
    <t xml:space="preserve">  ④ HINWEISE &amp; PRAXISTIPPS</t>
  </si>
  <si>
    <t xml:space="preserve">  ▸  Gelbe Felder sind Eingaben – alle anderen Werte werden automatisch berechnet.</t>
  </si>
  <si>
    <t xml:space="preserve">  ▸  Aktualisiere Dieselpreis, Stundensatz und Maut regelmäßig.</t>
  </si>
  <si>
    <t xml:space="preserve">  ▸  Leerfahrten, Wartezeiten und Risikozuschläge ggf. in 'Sonstige Kosten' einrechnen.</t>
  </si>
  <si>
    <t xml:space="preserve">  ▸  Für Gemeinkosten (Versicherung, Wartung, Verwaltung) einen pauschalen Aufschlag ergänzen.</t>
  </si>
  <si>
    <t xml:space="preserve">  ▸  Bei Nachkalkulation: Ist-Werte eintragen und mit Angebot vergleichen.</t>
  </si>
  <si>
    <t xml:space="preserve">TOURVERGLEICH – Mehrere Aufträge auf einen Blick</t>
  </si>
  <si>
    <t xml:space="preserve">Gelbe Felder ausfüllen – Berechnungen erfolgen automatisch</t>
  </si>
  <si>
    <t xml:space="preserve">Strecke
(km)</t>
  </si>
  <si>
    <t xml:space="preserve">Verbr.
(l/100km)</t>
  </si>
  <si>
    <t xml:space="preserve">Dieselpreis
(€/L)</t>
  </si>
  <si>
    <t xml:space="preserve">Fahrer-
stunden</t>
  </si>
  <si>
    <t xml:space="preserve">Stundensatz
(€/h)</t>
  </si>
  <si>
    <t xml:space="preserve">Maut
(€)</t>
  </si>
  <si>
    <t xml:space="preserve">Sonstige
Kosten (€)</t>
  </si>
  <si>
    <t xml:space="preserve">Gesamtkosten
netto (€)</t>
  </si>
  <si>
    <t xml:space="preserve">€/km</t>
  </si>
  <si>
    <t xml:space="preserve">Angebotspreis
netto (€)</t>
  </si>
  <si>
    <t xml:space="preserve">  Marge (% – gilt für alle Touren):</t>
  </si>
  <si>
    <t xml:space="preserve">← Hier anpassen</t>
  </si>
  <si>
    <t xml:space="preserve">Hamburg–Hannover</t>
  </si>
  <si>
    <t xml:space="preserve">München–Nürnberg</t>
  </si>
  <si>
    <t xml:space="preserve">Köln–Frankfurt</t>
  </si>
  <si>
    <t xml:space="preserve">Stuttgart–Ulm</t>
  </si>
  <si>
    <t xml:space="preserve">  SUMMEN (alle Touren)</t>
  </si>
  <si>
    <t xml:space="preserve">KOSTENARTEN – Übersicht &amp; Referenz</t>
  </si>
  <si>
    <t xml:space="preserve">Welche Kosten gehören in die Transportkostenkalkulation?</t>
  </si>
  <si>
    <t xml:space="preserve">  VARIABLE FAHRTKOSTEN</t>
  </si>
  <si>
    <t xml:space="preserve">Diesel / Kraftstoff</t>
  </si>
  <si>
    <t xml:space="preserve">Hauptkostenblock; tagesaktuelle Preisanpassung empfohlen</t>
  </si>
  <si>
    <t xml:space="preserve">Formel: km/100 × l/100km × €/L</t>
  </si>
  <si>
    <t xml:space="preserve">AdBlue</t>
  </si>
  <si>
    <t xml:space="preserve">Verbrauch ca. 5–8 % des Dieselverbrauchs</t>
  </si>
  <si>
    <t xml:space="preserve">pauschal oder je Liter</t>
  </si>
  <si>
    <t xml:space="preserve">Streckenbezogene Bundesautobahn- und Ländermaut</t>
  </si>
  <si>
    <t xml:space="preserve">€ je Tour oder je km</t>
  </si>
  <si>
    <t xml:space="preserve">Fähr- und Tunnelkosten</t>
  </si>
  <si>
    <t xml:space="preserve">Relevant bei Nordseeinseln, Alpentunneln etc.</t>
  </si>
  <si>
    <t xml:space="preserve">Festbetrag je Fahrt</t>
  </si>
  <si>
    <t xml:space="preserve">Park- und Stellplatz</t>
  </si>
  <si>
    <t xml:space="preserve">Oft vergessen; summiert sich über viele Touren</t>
  </si>
  <si>
    <t xml:space="preserve">Festbetrag je Nacht/Stopp</t>
  </si>
  <si>
    <t xml:space="preserve">  PERSONALKOSTEN</t>
  </si>
  <si>
    <t xml:space="preserve">Fahrerlohn</t>
  </si>
  <si>
    <t xml:space="preserve">Bruttolohn inkl. Lohnnebenkosten des Arbeitgebers</t>
  </si>
  <si>
    <t xml:space="preserve">€/Stunde × Stunden</t>
  </si>
  <si>
    <t xml:space="preserve">Nachtzuschläge</t>
  </si>
  <si>
    <t xml:space="preserve">20–25 % Aufschlag auf Grundlohn (je nach TV/Vertrag)</t>
  </si>
  <si>
    <t xml:space="preserve">Faktor × Grundstundensatz</t>
  </si>
  <si>
    <t xml:space="preserve">Wochenend-/Feiertagszuschl.</t>
  </si>
  <si>
    <t xml:space="preserve">30–50 % Aufschlag; tariflich geregelt</t>
  </si>
  <si>
    <t xml:space="preserve">Warte- und Ladezeit</t>
  </si>
  <si>
    <t xml:space="preserve">Häufig unterschätzt; in Fahrerstunden einrechnen</t>
  </si>
  <si>
    <t xml:space="preserve">€/Stunde × Wartezeit</t>
  </si>
  <si>
    <t xml:space="preserve">  DIREKTE NEBENKOSTEN</t>
  </si>
  <si>
    <t xml:space="preserve">Verpackung / Ladehilfsmittel</t>
  </si>
  <si>
    <t xml:space="preserve">Paletten, Spanngurte, Folie etc.</t>
  </si>
  <si>
    <t xml:space="preserve">Festbetrag je Auftrag</t>
  </si>
  <si>
    <t xml:space="preserve">Kühlung / Temperaturkontrolle</t>
  </si>
  <si>
    <t xml:space="preserve">Zusatzenergie und Dokumentation für Kühlketten</t>
  </si>
  <si>
    <t xml:space="preserve">Festbetrag oder €/Stunde</t>
  </si>
  <si>
    <t xml:space="preserve">Subunternehmer-Anteil</t>
  </si>
  <si>
    <t xml:space="preserve">Bei Weitervergabe von Touren</t>
  </si>
  <si>
    <t xml:space="preserve">€ oder % vom Umsatz</t>
  </si>
  <si>
    <t xml:space="preserve">Reinigung</t>
  </si>
  <si>
    <t xml:space="preserve">Besonders nach Lebensmittel- oder Gefahrgut-Transporten</t>
  </si>
  <si>
    <t xml:space="preserve">Festbetrag je Reinigung</t>
  </si>
  <si>
    <t xml:space="preserve">  GEMEINKOSTEN (anteilig)</t>
  </si>
  <si>
    <t xml:space="preserve">Fahrzeugfinanzierung</t>
  </si>
  <si>
    <t xml:space="preserve">Leasing- oder Kreditrate anteilig je Tour</t>
  </si>
  <si>
    <t xml:space="preserve">Monatsbetrag / Touren/Monat</t>
  </si>
  <si>
    <t xml:space="preserve">Versicherung</t>
  </si>
  <si>
    <t xml:space="preserve">Haftpflicht, Kasko, Transportversicherung</t>
  </si>
  <si>
    <t xml:space="preserve">Jahresprämie / Touren/Jahr</t>
  </si>
  <si>
    <t xml:space="preserve">Wartung &amp; Reparatur</t>
  </si>
  <si>
    <t xml:space="preserve">Planbare Kosten; Erfahrungswert je km empfohlen</t>
  </si>
  <si>
    <t xml:space="preserve">z.B. 0,08–0,15 €/km</t>
  </si>
  <si>
    <t xml:space="preserve">Reifen</t>
  </si>
  <si>
    <t xml:space="preserve">Verschleiß je km kalkulieren</t>
  </si>
  <si>
    <t xml:space="preserve">z.B. 0,02–0,04 €/km</t>
  </si>
  <si>
    <t xml:space="preserve">Disposition &amp; Verwaltung</t>
  </si>
  <si>
    <t xml:space="preserve">Bürokosten, Software, Speditionsleitung anteilig</t>
  </si>
  <si>
    <t xml:space="preserve">Pauschale je Tour</t>
  </si>
  <si>
    <t xml:space="preserve">  PUFFER &amp; MARGE</t>
  </si>
  <si>
    <t xml:space="preserve">Risikozuschlag</t>
  </si>
  <si>
    <t xml:space="preserve">Für Preisschwankungen, Leerfahrten, Ausfälle</t>
  </si>
  <si>
    <t xml:space="preserve">5–10 % auf Direktkosten</t>
  </si>
  <si>
    <t xml:space="preserve">Gewinnmarge</t>
  </si>
  <si>
    <t xml:space="preserve">Deckungsbeitrag für Wachstum und Investitionen</t>
  </si>
  <si>
    <t xml:space="preserve">10–20 % (branchenüblich)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</si>
</sst>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&quot; €&quot;"/>
    <numFmt numFmtId="166" formatCode="#,##0.0000&quot; €&quot;"/>
    <numFmt numFmtId="167" formatCode="0.0\%"/>
    <numFmt numFmtId="168" formatCode="#,##0"/>
    <numFmt numFmtId="169" formatCode="0.0"/>
    <numFmt numFmtId="170" formatCode="#,##0.00"/>
    <numFmt numFmtId="171" formatCode="#,##0.0000"/>
  </numFmts>
  <fonts count="2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0"/>
      <color rgb="FFBBBBFF"/>
      <name val="Arial"/>
      <family val="0"/>
      <charset val="1"/>
    </font>
    <font>
      <i val="true"/>
      <sz val="9"/>
      <color rgb="FF44444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222222"/>
      <name val="Arial"/>
      <family val="0"/>
      <charset val="1"/>
    </font>
    <font>
      <sz val="10"/>
      <color rgb="FF555555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2"/>
      <color rgb="FF1A237E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BBBB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444444"/>
      <name val="Arial"/>
      <family val="0"/>
      <charset val="1"/>
    </font>
    <font>
      <i val="true"/>
      <sz val="9"/>
      <color rgb="FF777777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AAAAA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AAFFAA"/>
      <name val="Arial"/>
      <family val="0"/>
      <charset val="1"/>
    </font>
    <font>
      <b val="true"/>
      <sz val="10"/>
      <color rgb="FF1B5E20"/>
      <name val="Arial"/>
      <family val="0"/>
      <charset val="1"/>
    </font>
    <font>
      <sz val="10"/>
      <color rgb="FF333333"/>
      <name val="Arial"/>
      <family val="0"/>
      <charset val="1"/>
    </font>
    <font>
      <i val="true"/>
      <sz val="9"/>
      <color rgb="FF555555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A237E"/>
        <bgColor rgb="FF283593"/>
      </patternFill>
    </fill>
    <fill>
      <patternFill patternType="solid">
        <fgColor rgb="FFF0F0F0"/>
        <bgColor rgb="FFF5F5F5"/>
      </patternFill>
    </fill>
    <fill>
      <patternFill patternType="solid">
        <fgColor rgb="FFFFF9C4"/>
        <bgColor rgb="FFFFFDE7"/>
      </patternFill>
    </fill>
    <fill>
      <patternFill patternType="solid">
        <fgColor rgb="FF283593"/>
        <bgColor rgb="FF1A237E"/>
      </patternFill>
    </fill>
    <fill>
      <patternFill patternType="solid">
        <fgColor rgb="FFE3F2FD"/>
        <bgColor rgb="FFE8F5E9"/>
      </patternFill>
    </fill>
    <fill>
      <patternFill patternType="solid">
        <fgColor rgb="FFE8F5E9"/>
        <bgColor rgb="FFF0F0F0"/>
      </patternFill>
    </fill>
    <fill>
      <patternFill patternType="solid">
        <fgColor rgb="FFFFFDE7"/>
        <bgColor rgb="FFFFFFFF"/>
      </patternFill>
    </fill>
    <fill>
      <patternFill patternType="solid">
        <fgColor rgb="FFFFFFFF"/>
        <bgColor rgb="FFFFFDE7"/>
      </patternFill>
    </fill>
    <fill>
      <patternFill patternType="solid">
        <fgColor rgb="FFF5F5F5"/>
        <bgColor rgb="FFF0F0F0"/>
      </patternFill>
    </fill>
    <fill>
      <patternFill patternType="solid">
        <fgColor rgb="FF2E7D32"/>
        <bgColor rgb="FF388E3C"/>
      </patternFill>
    </fill>
    <fill>
      <patternFill patternType="solid">
        <fgColor rgb="FF388E3C"/>
        <bgColor rgb="FF2E7D3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 diagonalUp="false" diagonalDown="false">
      <left style="thin">
        <color rgb="FFBDBDBD"/>
      </left>
      <right/>
      <top style="thin">
        <color rgb="FFBDBDBD"/>
      </top>
      <bottom style="thin">
        <color rgb="FFBDBDB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1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1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1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2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E7D32"/>
      <rgbColor rgb="FF000080"/>
      <rgbColor rgb="FF808000"/>
      <rgbColor rgb="FF800080"/>
      <rgbColor rgb="FF008080"/>
      <rgbColor rgb="FFBDBDBD"/>
      <rgbColor rgb="FF777777"/>
      <rgbColor rgb="FF9999FF"/>
      <rgbColor rgb="FF444444"/>
      <rgbColor rgb="FFFFF9C4"/>
      <rgbColor rgb="FFE3F2FD"/>
      <rgbColor rgb="FF660066"/>
      <rgbColor rgb="FFFF8080"/>
      <rgbColor rgb="FF0066CC"/>
      <rgbColor rgb="FFBBBB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AAFFAA"/>
      <rgbColor rgb="FFFFFDE7"/>
      <rgbColor rgb="FFF5F5F5"/>
      <rgbColor rgb="FFFF99CC"/>
      <rgbColor rgb="FFCC99FF"/>
      <rgbColor rgb="FFF0F0F0"/>
      <rgbColor rgb="FF3366FF"/>
      <rgbColor rgb="FF4CAF50"/>
      <rgbColor rgb="FF99CC00"/>
      <rgbColor rgb="FFFFCC00"/>
      <rgbColor rgb="FFFF9900"/>
      <rgbColor rgb="FFFF6600"/>
      <rgbColor rgb="FF555555"/>
      <rgbColor rgb="FFAAAAAA"/>
      <rgbColor rgb="FF1A237E"/>
      <rgbColor rgb="FF388E3C"/>
      <rgbColor rgb="FF1B5E20"/>
      <rgbColor rgb="FF222222"/>
      <rgbColor rgb="FF993300"/>
      <rgbColor rgb="FF993366"/>
      <rgbColor rgb="FF283593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237E"/>
    <pageSetUpPr fitToPage="false"/>
  </sheetPr>
  <dimension ref="B1:D5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4" min="3" style="1" width="22"/>
    <col collapsed="false" customWidth="true" hidden="false" outlineLevel="0" max="5" min="5" style="1" width="3"/>
  </cols>
  <sheetData>
    <row r="1" customFormat="false" ht="31.5" hidden="false" customHeight="true" outlineLevel="0" collapsed="false">
      <c r="B1" s="2" t="s">
        <v>0</v>
      </c>
      <c r="C1" s="2"/>
      <c r="D1" s="2"/>
    </row>
    <row r="2" customFormat="false" ht="18" hidden="false" customHeight="true" outlineLevel="0" collapsed="false">
      <c r="B2" s="3" t="s">
        <v>1</v>
      </c>
      <c r="C2" s="3"/>
      <c r="D2" s="3"/>
    </row>
    <row r="3" customFormat="false" ht="15.75" hidden="false" customHeight="true" outlineLevel="0" collapsed="false">
      <c r="B3" s="4" t="s">
        <v>2</v>
      </c>
      <c r="C3" s="4"/>
      <c r="D3" s="4"/>
    </row>
    <row r="4" customFormat="false" ht="19.5" hidden="false" customHeight="true" outlineLevel="0" collapsed="false"/>
    <row r="5" customFormat="false" ht="21.75" hidden="false" customHeight="true" outlineLevel="0" collapsed="false">
      <c r="B5" s="5" t="s">
        <v>3</v>
      </c>
      <c r="C5" s="5"/>
      <c r="D5" s="5"/>
    </row>
    <row r="6" customFormat="false" ht="19.5" hidden="false" customHeight="true" outlineLevel="0" collapsed="false">
      <c r="B6" s="6" t="s">
        <v>4</v>
      </c>
      <c r="C6" s="7" t="s">
        <v>5</v>
      </c>
      <c r="D6" s="8" t="s">
        <v>6</v>
      </c>
    </row>
    <row r="7" customFormat="false" ht="19.5" hidden="false" customHeight="true" outlineLevel="0" collapsed="false">
      <c r="B7" s="6" t="s">
        <v>7</v>
      </c>
      <c r="C7" s="7" t="s">
        <v>8</v>
      </c>
      <c r="D7" s="8" t="n">
        <v>380</v>
      </c>
    </row>
    <row r="8" customFormat="false" ht="19.5" hidden="false" customHeight="true" outlineLevel="0" collapsed="false">
      <c r="B8" s="6" t="s">
        <v>9</v>
      </c>
      <c r="C8" s="7" t="s">
        <v>10</v>
      </c>
      <c r="D8" s="8" t="n">
        <v>28</v>
      </c>
    </row>
    <row r="9" customFormat="false" ht="19.5" hidden="false" customHeight="true" outlineLevel="0" collapsed="false">
      <c r="B9" s="6" t="s">
        <v>11</v>
      </c>
      <c r="C9" s="7" t="s">
        <v>12</v>
      </c>
      <c r="D9" s="8" t="n">
        <v>1.72</v>
      </c>
    </row>
    <row r="10" customFormat="false" ht="19.5" hidden="false" customHeight="true" outlineLevel="0" collapsed="false">
      <c r="B10" s="6" t="s">
        <v>13</v>
      </c>
      <c r="C10" s="7" t="s">
        <v>14</v>
      </c>
      <c r="D10" s="8" t="n">
        <v>6.5</v>
      </c>
    </row>
    <row r="11" customFormat="false" ht="19.5" hidden="false" customHeight="true" outlineLevel="0" collapsed="false">
      <c r="B11" s="6" t="s">
        <v>15</v>
      </c>
      <c r="C11" s="7" t="s">
        <v>16</v>
      </c>
      <c r="D11" s="8" t="n">
        <v>26</v>
      </c>
    </row>
    <row r="12" customFormat="false" ht="19.5" hidden="false" customHeight="true" outlineLevel="0" collapsed="false">
      <c r="B12" s="6" t="s">
        <v>17</v>
      </c>
      <c r="C12" s="7" t="s">
        <v>18</v>
      </c>
      <c r="D12" s="8" t="n">
        <v>41</v>
      </c>
    </row>
    <row r="13" customFormat="false" ht="19.5" hidden="false" customHeight="true" outlineLevel="0" collapsed="false">
      <c r="B13" s="6" t="s">
        <v>19</v>
      </c>
      <c r="C13" s="7" t="s">
        <v>20</v>
      </c>
      <c r="D13" s="8" t="n">
        <v>18</v>
      </c>
    </row>
    <row r="14" customFormat="false" ht="19.5" hidden="false" customHeight="true" outlineLevel="0" collapsed="false">
      <c r="B14" s="6" t="s">
        <v>21</v>
      </c>
      <c r="C14" s="7" t="s">
        <v>22</v>
      </c>
      <c r="D14" s="8" t="n">
        <v>12</v>
      </c>
    </row>
    <row r="15" customFormat="false" ht="19.5" hidden="false" customHeight="true" outlineLevel="0" collapsed="false"/>
    <row r="16" customFormat="false" ht="21.75" hidden="false" customHeight="true" outlineLevel="0" collapsed="false">
      <c r="B16" s="9" t="s">
        <v>23</v>
      </c>
      <c r="C16" s="9"/>
      <c r="D16" s="9"/>
    </row>
    <row r="17" customFormat="false" ht="19.5" hidden="false" customHeight="true" outlineLevel="0" collapsed="false">
      <c r="B17" s="10" t="s">
        <v>24</v>
      </c>
      <c r="C17" s="11" t="s">
        <v>25</v>
      </c>
      <c r="D17" s="12" t="n">
        <f aca="false">ROUND((D7/100)*D8*D9,2)</f>
        <v>183.01</v>
      </c>
    </row>
    <row r="18" customFormat="false" ht="19.5" hidden="false" customHeight="true" outlineLevel="0" collapsed="false">
      <c r="B18" s="10" t="s">
        <v>26</v>
      </c>
      <c r="C18" s="11" t="s">
        <v>27</v>
      </c>
      <c r="D18" s="12" t="n">
        <f aca="false">ROUND(D10*D11,2)</f>
        <v>169</v>
      </c>
    </row>
    <row r="19" customFormat="false" ht="19.5" hidden="false" customHeight="true" outlineLevel="0" collapsed="false">
      <c r="B19" s="10" t="s">
        <v>17</v>
      </c>
      <c r="C19" s="11" t="s">
        <v>28</v>
      </c>
      <c r="D19" s="12" t="n">
        <f aca="false">D12</f>
        <v>41</v>
      </c>
    </row>
    <row r="20" customFormat="false" ht="19.5" hidden="false" customHeight="true" outlineLevel="0" collapsed="false">
      <c r="B20" s="10" t="s">
        <v>29</v>
      </c>
      <c r="C20" s="11" t="s">
        <v>28</v>
      </c>
      <c r="D20" s="12" t="n">
        <f aca="false">D13</f>
        <v>18</v>
      </c>
    </row>
    <row r="21" customFormat="false" ht="19.5" hidden="false" customHeight="true" outlineLevel="0" collapsed="false"/>
    <row r="22" customFormat="false" ht="21.75" hidden="false" customHeight="true" outlineLevel="0" collapsed="false">
      <c r="B22" s="5" t="s">
        <v>30</v>
      </c>
      <c r="C22" s="5"/>
      <c r="D22" s="5"/>
    </row>
    <row r="23" customFormat="false" ht="19.5" hidden="false" customHeight="true" outlineLevel="0" collapsed="false">
      <c r="B23" s="13" t="s">
        <v>31</v>
      </c>
      <c r="C23" s="14" t="s">
        <v>32</v>
      </c>
      <c r="D23" s="15" t="n">
        <f aca="false">ROUND(D17+D18+D19+D20,2)</f>
        <v>411.01</v>
      </c>
    </row>
    <row r="24" customFormat="false" ht="19.5" hidden="false" customHeight="true" outlineLevel="0" collapsed="false">
      <c r="B24" s="10" t="s">
        <v>33</v>
      </c>
      <c r="C24" s="11" t="s">
        <v>34</v>
      </c>
      <c r="D24" s="16" t="n">
        <f aca="false">IF(D7&gt;0,ROUND(D23/D7,4),"-")</f>
        <v>1.0816</v>
      </c>
    </row>
    <row r="25" customFormat="false" ht="25.5" hidden="false" customHeight="true" outlineLevel="0" collapsed="false">
      <c r="B25" s="13" t="s">
        <v>35</v>
      </c>
      <c r="C25" s="14" t="s">
        <v>36</v>
      </c>
      <c r="D25" s="17" t="n">
        <f aca="false">ROUND(D23*(1+D14/100),2)</f>
        <v>460.33</v>
      </c>
    </row>
    <row r="26" customFormat="false" ht="19.5" hidden="false" customHeight="true" outlineLevel="0" collapsed="false">
      <c r="B26" s="10" t="s">
        <v>37</v>
      </c>
      <c r="C26" s="11" t="s">
        <v>38</v>
      </c>
      <c r="D26" s="12" t="n">
        <f aca="false">ROUND(D25-D23,2)</f>
        <v>49.32</v>
      </c>
    </row>
    <row r="27" customFormat="false" ht="19.5" hidden="false" customHeight="true" outlineLevel="0" collapsed="false"/>
    <row r="28" customFormat="false" ht="21.75" hidden="false" customHeight="true" outlineLevel="0" collapsed="false">
      <c r="B28" s="9" t="s">
        <v>39</v>
      </c>
      <c r="C28" s="9"/>
      <c r="D28" s="9"/>
    </row>
    <row r="29" customFormat="false" ht="18" hidden="false" customHeight="true" outlineLevel="0" collapsed="false">
      <c r="B29" s="18" t="s">
        <v>40</v>
      </c>
      <c r="C29" s="18"/>
      <c r="D29" s="18"/>
    </row>
    <row r="30" customFormat="false" ht="18" hidden="false" customHeight="true" outlineLevel="0" collapsed="false">
      <c r="B30" s="19" t="s">
        <v>41</v>
      </c>
      <c r="C30" s="19"/>
      <c r="D30" s="19"/>
    </row>
    <row r="31" customFormat="false" ht="18" hidden="false" customHeight="true" outlineLevel="0" collapsed="false">
      <c r="B31" s="18" t="s">
        <v>42</v>
      </c>
      <c r="C31" s="18"/>
      <c r="D31" s="18"/>
    </row>
    <row r="32" customFormat="false" ht="18" hidden="false" customHeight="true" outlineLevel="0" collapsed="false">
      <c r="B32" s="19" t="s">
        <v>43</v>
      </c>
      <c r="C32" s="19"/>
      <c r="D32" s="19"/>
    </row>
    <row r="33" customFormat="false" ht="18" hidden="false" customHeight="true" outlineLevel="0" collapsed="false">
      <c r="B33" s="18" t="s">
        <v>44</v>
      </c>
      <c r="C33" s="18"/>
      <c r="D33" s="18"/>
    </row>
    <row r="34" customFormat="false" ht="19.5" hidden="false" customHeight="true" outlineLevel="0" collapsed="false"/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  <row r="40" customFormat="false" ht="19.5" hidden="false" customHeight="true" outlineLevel="0" collapsed="false"/>
    <row r="41" customFormat="false" ht="19.5" hidden="false" customHeight="true" outlineLevel="0" collapsed="false"/>
    <row r="42" customFormat="false" ht="19.5" hidden="false" customHeight="true" outlineLevel="0" collapsed="false"/>
    <row r="43" customFormat="false" ht="19.5" hidden="false" customHeight="true" outlineLevel="0" collapsed="false"/>
    <row r="44" customFormat="false" ht="19.5" hidden="false" customHeight="true" outlineLevel="0" collapsed="false"/>
    <row r="45" customFormat="false" ht="19.5" hidden="false" customHeight="true" outlineLevel="0" collapsed="false"/>
    <row r="46" customFormat="false" ht="19.5" hidden="false" customHeight="true" outlineLevel="0" collapsed="false"/>
    <row r="47" customFormat="false" ht="19.5" hidden="false" customHeight="true" outlineLevel="0" collapsed="false"/>
    <row r="48" customFormat="false" ht="19.5" hidden="false" customHeight="true" outlineLevel="0" collapsed="false"/>
    <row r="49" customFormat="false" ht="19.5" hidden="false" customHeight="true" outlineLevel="0" collapsed="false"/>
    <row r="50" customFormat="false" ht="19.5" hidden="false" customHeight="true" outlineLevel="0" collapsed="false"/>
    <row r="51" customFormat="false" ht="19.5" hidden="false" customHeight="true" outlineLevel="0" collapsed="false"/>
    <row r="52" customFormat="false" ht="19.5" hidden="false" customHeight="true" outlineLevel="0" collapsed="false"/>
    <row r="53" customFormat="false" ht="19.5" hidden="false" customHeight="true" outlineLevel="0" collapsed="false"/>
    <row r="54" customFormat="false" ht="19.5" hidden="false" customHeight="true" outlineLevel="0" collapsed="false"/>
  </sheetData>
  <mergeCells count="12">
    <mergeCell ref="B1:D1"/>
    <mergeCell ref="B2:D2"/>
    <mergeCell ref="B3:D3"/>
    <mergeCell ref="B5:D5"/>
    <mergeCell ref="B16:D16"/>
    <mergeCell ref="B22:D22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83593"/>
    <pageSetUpPr fitToPage="false"/>
  </sheetPr>
  <dimension ref="B1:L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4" min="3" style="1" width="10"/>
    <col collapsed="false" customWidth="true" hidden="false" outlineLevel="0" max="9" min="5" style="1" width="12"/>
    <col collapsed="false" customWidth="true" hidden="false" outlineLevel="0" max="10" min="10" style="1" width="14"/>
    <col collapsed="false" customWidth="true" hidden="false" outlineLevel="0" max="11" min="11" style="1" width="10"/>
    <col collapsed="false" customWidth="true" hidden="false" outlineLevel="0" max="12" min="12" style="1" width="14"/>
    <col collapsed="false" customWidth="true" hidden="false" outlineLevel="0" max="13" min="13" style="1" width="3"/>
  </cols>
  <sheetData>
    <row r="1" customFormat="false" ht="30" hidden="false" customHeight="true" outlineLevel="0" collapsed="false">
      <c r="B1" s="20" t="s">
        <v>45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2" customFormat="false" ht="15.75" hidden="false" customHeight="true" outlineLevel="0" collapsed="false">
      <c r="B2" s="21" t="s">
        <v>46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customFormat="false" ht="31.5" hidden="false" customHeight="true" outlineLevel="0" collapsed="false">
      <c r="B3" s="22" t="s">
        <v>4</v>
      </c>
      <c r="C3" s="22" t="s">
        <v>47</v>
      </c>
      <c r="D3" s="22" t="s">
        <v>48</v>
      </c>
      <c r="E3" s="22" t="s">
        <v>49</v>
      </c>
      <c r="F3" s="22" t="s">
        <v>50</v>
      </c>
      <c r="G3" s="22" t="s">
        <v>51</v>
      </c>
      <c r="H3" s="22" t="s">
        <v>52</v>
      </c>
      <c r="I3" s="22" t="s">
        <v>53</v>
      </c>
      <c r="J3" s="22" t="s">
        <v>54</v>
      </c>
      <c r="K3" s="22" t="s">
        <v>55</v>
      </c>
      <c r="L3" s="22" t="s">
        <v>56</v>
      </c>
    </row>
    <row r="4" customFormat="false" ht="18" hidden="false" customHeight="true" outlineLevel="0" collapsed="false">
      <c r="B4" s="23" t="s">
        <v>57</v>
      </c>
      <c r="C4" s="23"/>
      <c r="D4" s="23"/>
      <c r="E4" s="23"/>
      <c r="F4" s="23"/>
      <c r="G4" s="23"/>
      <c r="H4" s="23"/>
      <c r="I4" s="23"/>
      <c r="J4" s="24" t="n">
        <v>12</v>
      </c>
      <c r="K4" s="25" t="s">
        <v>58</v>
      </c>
      <c r="L4" s="25"/>
    </row>
    <row r="5" customFormat="false" ht="19.5" hidden="false" customHeight="true" outlineLevel="0" collapsed="false">
      <c r="B5" s="26" t="s">
        <v>6</v>
      </c>
      <c r="C5" s="27" t="n">
        <v>380</v>
      </c>
      <c r="D5" s="28" t="n">
        <v>28</v>
      </c>
      <c r="E5" s="29" t="n">
        <v>1.72</v>
      </c>
      <c r="F5" s="28" t="n">
        <v>6.5</v>
      </c>
      <c r="G5" s="29" t="n">
        <v>26</v>
      </c>
      <c r="H5" s="29" t="n">
        <v>41</v>
      </c>
      <c r="I5" s="29" t="n">
        <v>18</v>
      </c>
      <c r="J5" s="30" t="n">
        <f aca="false">IF(C5=0,"-",ROUND((C5/100)*D5*E5+F5*G5+H5+I5,2))</f>
        <v>411.01</v>
      </c>
      <c r="K5" s="31" t="n">
        <f aca="false">IF(C5=0,"-",IF(J5="-","-",ROUND(J5/C5,4)))</f>
        <v>1.0816</v>
      </c>
      <c r="L5" s="32" t="n">
        <f aca="false">IF(J5="-","-",ROUND(J5*(1+$J$4/100),2))</f>
        <v>460.33</v>
      </c>
    </row>
    <row r="6" customFormat="false" ht="19.5" hidden="false" customHeight="true" outlineLevel="0" collapsed="false">
      <c r="B6" s="26" t="s">
        <v>59</v>
      </c>
      <c r="C6" s="27" t="n">
        <v>150</v>
      </c>
      <c r="D6" s="28" t="n">
        <v>26</v>
      </c>
      <c r="E6" s="29" t="n">
        <v>1.72</v>
      </c>
      <c r="F6" s="28" t="n">
        <v>3</v>
      </c>
      <c r="G6" s="29" t="n">
        <v>26</v>
      </c>
      <c r="H6" s="29" t="n">
        <v>18</v>
      </c>
      <c r="I6" s="29" t="n">
        <v>8</v>
      </c>
      <c r="J6" s="30" t="n">
        <f aca="false">IF(C6=0,"-",ROUND((C6/100)*D6*E6+F6*G6+H6+I6,2))</f>
        <v>171.08</v>
      </c>
      <c r="K6" s="31" t="n">
        <f aca="false">IF(C6=0,"-",IF(J6="-","-",ROUND(J6/C6,4)))</f>
        <v>1.1405</v>
      </c>
      <c r="L6" s="32" t="n">
        <f aca="false">IF(J6="-","-",ROUND(J6*(1+$J$4/100),2))</f>
        <v>191.61</v>
      </c>
    </row>
    <row r="7" customFormat="false" ht="19.5" hidden="false" customHeight="true" outlineLevel="0" collapsed="false">
      <c r="B7" s="26" t="s">
        <v>60</v>
      </c>
      <c r="C7" s="27" t="n">
        <v>170</v>
      </c>
      <c r="D7" s="28" t="n">
        <v>30</v>
      </c>
      <c r="E7" s="29" t="n">
        <v>1.72</v>
      </c>
      <c r="F7" s="28" t="n">
        <v>3.5</v>
      </c>
      <c r="G7" s="29" t="n">
        <v>26</v>
      </c>
      <c r="H7" s="29" t="n">
        <v>22</v>
      </c>
      <c r="I7" s="29" t="n">
        <v>10</v>
      </c>
      <c r="J7" s="30" t="n">
        <f aca="false">IF(C7=0,"-",ROUND((C7/100)*D7*E7+F7*G7+H7+I7,2))</f>
        <v>210.72</v>
      </c>
      <c r="K7" s="31" t="n">
        <f aca="false">IF(C7=0,"-",IF(J7="-","-",ROUND(J7/C7,4)))</f>
        <v>1.2395</v>
      </c>
      <c r="L7" s="32" t="n">
        <f aca="false">IF(J7="-","-",ROUND(J7*(1+$J$4/100),2))</f>
        <v>236.01</v>
      </c>
    </row>
    <row r="8" customFormat="false" ht="19.5" hidden="false" customHeight="true" outlineLevel="0" collapsed="false">
      <c r="B8" s="26" t="s">
        <v>61</v>
      </c>
      <c r="C8" s="27" t="n">
        <v>190</v>
      </c>
      <c r="D8" s="28" t="n">
        <v>27</v>
      </c>
      <c r="E8" s="29" t="n">
        <v>1.72</v>
      </c>
      <c r="F8" s="28" t="n">
        <v>4</v>
      </c>
      <c r="G8" s="29" t="n">
        <v>26</v>
      </c>
      <c r="H8" s="29" t="n">
        <v>25</v>
      </c>
      <c r="I8" s="29" t="n">
        <v>12</v>
      </c>
      <c r="J8" s="30" t="n">
        <f aca="false">IF(C8=0,"-",ROUND((C8/100)*D8*E8+F8*G8+H8+I8,2))</f>
        <v>229.24</v>
      </c>
      <c r="K8" s="31" t="n">
        <f aca="false">IF(C8=0,"-",IF(J8="-","-",ROUND(J8/C8,4)))</f>
        <v>1.2065</v>
      </c>
      <c r="L8" s="32" t="n">
        <f aca="false">IF(J8="-","-",ROUND(J8*(1+$J$4/100),2))</f>
        <v>256.75</v>
      </c>
    </row>
    <row r="9" customFormat="false" ht="19.5" hidden="false" customHeight="true" outlineLevel="0" collapsed="false">
      <c r="B9" s="26" t="s">
        <v>62</v>
      </c>
      <c r="C9" s="27" t="n">
        <v>90</v>
      </c>
      <c r="D9" s="28" t="n">
        <v>25</v>
      </c>
      <c r="E9" s="29" t="n">
        <v>1.72</v>
      </c>
      <c r="F9" s="28" t="n">
        <v>2</v>
      </c>
      <c r="G9" s="29" t="n">
        <v>26</v>
      </c>
      <c r="H9" s="29" t="n">
        <v>9</v>
      </c>
      <c r="I9" s="29" t="n">
        <v>5</v>
      </c>
      <c r="J9" s="30" t="n">
        <f aca="false">IF(C9=0,"-",ROUND((C9/100)*D9*E9+F9*G9+H9+I9,2))</f>
        <v>104.7</v>
      </c>
      <c r="K9" s="31" t="n">
        <f aca="false">IF(C9=0,"-",IF(J9="-","-",ROUND(J9/C9,4)))</f>
        <v>1.1633</v>
      </c>
      <c r="L9" s="32" t="n">
        <f aca="false">IF(J9="-","-",ROUND(J9*(1+$J$4/100),2))</f>
        <v>117.26</v>
      </c>
    </row>
    <row r="10" customFormat="false" ht="19.5" hidden="false" customHeight="true" outlineLevel="0" collapsed="false">
      <c r="B10" s="33"/>
      <c r="C10" s="34"/>
      <c r="D10" s="35"/>
      <c r="E10" s="36"/>
      <c r="F10" s="35"/>
      <c r="G10" s="36"/>
      <c r="H10" s="36"/>
      <c r="I10" s="36"/>
      <c r="J10" s="30" t="str">
        <f aca="false">IF(C10=0,"-",ROUND((C10/100)*D10*E10+F10*G10+H10+I10,2))</f>
        <v>-</v>
      </c>
      <c r="K10" s="31" t="str">
        <f aca="false">IF(C10=0,"-",IF(J10="-","-",ROUND(J10/C10,4)))</f>
        <v>-</v>
      </c>
      <c r="L10" s="32" t="str">
        <f aca="false">IF(J10="-","-",ROUND(J10*(1+$J$4/100),2))</f>
        <v>-</v>
      </c>
    </row>
    <row r="11" customFormat="false" ht="19.5" hidden="false" customHeight="true" outlineLevel="0" collapsed="false">
      <c r="B11" s="37"/>
      <c r="C11" s="38"/>
      <c r="D11" s="39"/>
      <c r="E11" s="40"/>
      <c r="F11" s="39"/>
      <c r="G11" s="40"/>
      <c r="H11" s="40"/>
      <c r="I11" s="40"/>
      <c r="J11" s="30" t="str">
        <f aca="false">IF(C11=0,"-",ROUND((C11/100)*D11*E11+F11*G11+H11+I11,2))</f>
        <v>-</v>
      </c>
      <c r="K11" s="31" t="str">
        <f aca="false">IF(C11=0,"-",IF(J11="-","-",ROUND(J11/C11,4)))</f>
        <v>-</v>
      </c>
      <c r="L11" s="32" t="str">
        <f aca="false">IF(J11="-","-",ROUND(J11*(1+$J$4/100),2))</f>
        <v>-</v>
      </c>
    </row>
    <row r="12" customFormat="false" ht="19.5" hidden="false" customHeight="true" outlineLevel="0" collapsed="false">
      <c r="B12" s="33"/>
      <c r="C12" s="34"/>
      <c r="D12" s="35"/>
      <c r="E12" s="36"/>
      <c r="F12" s="35"/>
      <c r="G12" s="36"/>
      <c r="H12" s="36"/>
      <c r="I12" s="36"/>
      <c r="J12" s="30" t="str">
        <f aca="false">IF(C12=0,"-",ROUND((C12/100)*D12*E12+F12*G12+H12+I12,2))</f>
        <v>-</v>
      </c>
      <c r="K12" s="31" t="str">
        <f aca="false">IF(C12=0,"-",IF(J12="-","-",ROUND(J12/C12,4)))</f>
        <v>-</v>
      </c>
      <c r="L12" s="32" t="str">
        <f aca="false">IF(J12="-","-",ROUND(J12*(1+$J$4/100),2))</f>
        <v>-</v>
      </c>
    </row>
    <row r="13" customFormat="false" ht="19.5" hidden="false" customHeight="true" outlineLevel="0" collapsed="false">
      <c r="B13" s="37"/>
      <c r="C13" s="38"/>
      <c r="D13" s="39"/>
      <c r="E13" s="40"/>
      <c r="F13" s="39"/>
      <c r="G13" s="40"/>
      <c r="H13" s="40"/>
      <c r="I13" s="40"/>
      <c r="J13" s="30" t="str">
        <f aca="false">IF(C13=0,"-",ROUND((C13/100)*D13*E13+F13*G13+H13+I13,2))</f>
        <v>-</v>
      </c>
      <c r="K13" s="31" t="str">
        <f aca="false">IF(C13=0,"-",IF(J13="-","-",ROUND(J13/C13,4)))</f>
        <v>-</v>
      </c>
      <c r="L13" s="32" t="str">
        <f aca="false">IF(J13="-","-",ROUND(J13*(1+$J$4/100),2))</f>
        <v>-</v>
      </c>
    </row>
    <row r="14" customFormat="false" ht="19.5" hidden="false" customHeight="true" outlineLevel="0" collapsed="false">
      <c r="B14" s="33"/>
      <c r="C14" s="34"/>
      <c r="D14" s="35"/>
      <c r="E14" s="36"/>
      <c r="F14" s="35"/>
      <c r="G14" s="36"/>
      <c r="H14" s="36"/>
      <c r="I14" s="36"/>
      <c r="J14" s="30" t="str">
        <f aca="false">IF(C14=0,"-",ROUND((C14/100)*D14*E14+F14*G14+H14+I14,2))</f>
        <v>-</v>
      </c>
      <c r="K14" s="31" t="str">
        <f aca="false">IF(C14=0,"-",IF(J14="-","-",ROUND(J14/C14,4)))</f>
        <v>-</v>
      </c>
      <c r="L14" s="32" t="str">
        <f aca="false">IF(J14="-","-",ROUND(J14*(1+$J$4/100),2))</f>
        <v>-</v>
      </c>
    </row>
    <row r="15" customFormat="false" ht="21.75" hidden="false" customHeight="true" outlineLevel="0" collapsed="false">
      <c r="B15" s="41" t="s">
        <v>63</v>
      </c>
      <c r="C15" s="41"/>
      <c r="D15" s="41"/>
      <c r="E15" s="41"/>
      <c r="F15" s="41"/>
      <c r="G15" s="41"/>
      <c r="H15" s="41"/>
      <c r="I15" s="41"/>
      <c r="J15" s="42" t="n">
        <f aca="false">SUMIF(J5:J14,"&lt;&gt;-",J5:J14)</f>
        <v>1126.75</v>
      </c>
      <c r="K15" s="43"/>
      <c r="L15" s="42" t="n">
        <f aca="false">SUMIF(L5:L14,"&lt;&gt;-",L5:L14)</f>
        <v>1261.96</v>
      </c>
    </row>
    <row r="16" customFormat="false" ht="19.5" hidden="false" customHeight="true" outlineLevel="0" collapsed="false"/>
    <row r="17" customFormat="false" ht="19.5" hidden="false" customHeight="true" outlineLevel="0" collapsed="false"/>
    <row r="18" customFormat="false" ht="19.5" hidden="false" customHeight="true" outlineLevel="0" collapsed="false"/>
    <row r="19" customFormat="false" ht="19.5" hidden="false" customHeight="true" outlineLevel="0" collapsed="false"/>
    <row r="20" customFormat="false" ht="19.5" hidden="false" customHeight="true" outlineLevel="0" collapsed="false"/>
    <row r="21" customFormat="false" ht="19.5" hidden="false" customHeight="true" outlineLevel="0" collapsed="false"/>
    <row r="22" customFormat="false" ht="19.5" hidden="false" customHeight="true" outlineLevel="0" collapsed="false"/>
    <row r="23" customFormat="false" ht="19.5" hidden="false" customHeight="true" outlineLevel="0" collapsed="false"/>
    <row r="24" customFormat="false" ht="19.5" hidden="false" customHeight="true" outlineLevel="0" collapsed="false"/>
  </sheetData>
  <mergeCells count="5">
    <mergeCell ref="B1:L1"/>
    <mergeCell ref="B2:L2"/>
    <mergeCell ref="B4:I4"/>
    <mergeCell ref="K4:L4"/>
    <mergeCell ref="B15:I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CAF50"/>
    <pageSetUpPr fitToPage="false"/>
  </sheetPr>
  <dimension ref="B1:D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3" min="3" style="1" width="50"/>
    <col collapsed="false" customWidth="true" hidden="false" outlineLevel="0" max="4" min="4" style="1" width="20"/>
    <col collapsed="false" customWidth="true" hidden="false" outlineLevel="0" max="5" min="5" style="1" width="3"/>
  </cols>
  <sheetData>
    <row r="1" customFormat="false" ht="30" hidden="false" customHeight="true" outlineLevel="0" collapsed="false">
      <c r="B1" s="44" t="s">
        <v>64</v>
      </c>
      <c r="C1" s="44"/>
      <c r="D1" s="44"/>
    </row>
    <row r="2" customFormat="false" ht="15.75" hidden="false" customHeight="true" outlineLevel="0" collapsed="false">
      <c r="B2" s="45" t="s">
        <v>65</v>
      </c>
      <c r="C2" s="45"/>
      <c r="D2" s="45"/>
    </row>
    <row r="3" customFormat="false" ht="19.5" hidden="false" customHeight="true" outlineLevel="0" collapsed="false"/>
    <row r="4" customFormat="false" ht="21.75" hidden="false" customHeight="true" outlineLevel="0" collapsed="false">
      <c r="B4" s="46" t="s">
        <v>66</v>
      </c>
      <c r="C4" s="46"/>
      <c r="D4" s="46"/>
    </row>
    <row r="5" customFormat="false" ht="19.5" hidden="false" customHeight="true" outlineLevel="0" collapsed="false">
      <c r="B5" s="47" t="s">
        <v>67</v>
      </c>
      <c r="C5" s="48" t="s">
        <v>68</v>
      </c>
      <c r="D5" s="49" t="s">
        <v>69</v>
      </c>
    </row>
    <row r="6" customFormat="false" ht="19.5" hidden="false" customHeight="true" outlineLevel="0" collapsed="false">
      <c r="B6" s="50" t="s">
        <v>70</v>
      </c>
      <c r="C6" s="51" t="s">
        <v>71</v>
      </c>
      <c r="D6" s="52" t="s">
        <v>72</v>
      </c>
    </row>
    <row r="7" customFormat="false" ht="19.5" hidden="false" customHeight="true" outlineLevel="0" collapsed="false">
      <c r="B7" s="47" t="s">
        <v>17</v>
      </c>
      <c r="C7" s="48" t="s">
        <v>73</v>
      </c>
      <c r="D7" s="49" t="s">
        <v>74</v>
      </c>
    </row>
    <row r="8" customFormat="false" ht="19.5" hidden="false" customHeight="true" outlineLevel="0" collapsed="false">
      <c r="B8" s="50" t="s">
        <v>75</v>
      </c>
      <c r="C8" s="51" t="s">
        <v>76</v>
      </c>
      <c r="D8" s="52" t="s">
        <v>77</v>
      </c>
    </row>
    <row r="9" customFormat="false" ht="19.5" hidden="false" customHeight="true" outlineLevel="0" collapsed="false">
      <c r="B9" s="47" t="s">
        <v>78</v>
      </c>
      <c r="C9" s="48" t="s">
        <v>79</v>
      </c>
      <c r="D9" s="49" t="s">
        <v>80</v>
      </c>
    </row>
    <row r="10" customFormat="false" ht="21.75" hidden="false" customHeight="true" outlineLevel="0" collapsed="false">
      <c r="B10" s="46" t="s">
        <v>81</v>
      </c>
      <c r="C10" s="46"/>
      <c r="D10" s="46"/>
    </row>
    <row r="11" customFormat="false" ht="19.5" hidden="false" customHeight="true" outlineLevel="0" collapsed="false">
      <c r="B11" s="47" t="s">
        <v>82</v>
      </c>
      <c r="C11" s="48" t="s">
        <v>83</v>
      </c>
      <c r="D11" s="49" t="s">
        <v>84</v>
      </c>
    </row>
    <row r="12" customFormat="false" ht="19.5" hidden="false" customHeight="true" outlineLevel="0" collapsed="false">
      <c r="B12" s="50" t="s">
        <v>85</v>
      </c>
      <c r="C12" s="51" t="s">
        <v>86</v>
      </c>
      <c r="D12" s="52" t="s">
        <v>87</v>
      </c>
    </row>
    <row r="13" customFormat="false" ht="19.5" hidden="false" customHeight="true" outlineLevel="0" collapsed="false">
      <c r="B13" s="47" t="s">
        <v>88</v>
      </c>
      <c r="C13" s="48" t="s">
        <v>89</v>
      </c>
      <c r="D13" s="49" t="s">
        <v>87</v>
      </c>
    </row>
    <row r="14" customFormat="false" ht="19.5" hidden="false" customHeight="true" outlineLevel="0" collapsed="false">
      <c r="B14" s="50" t="s">
        <v>90</v>
      </c>
      <c r="C14" s="51" t="s">
        <v>91</v>
      </c>
      <c r="D14" s="52" t="s">
        <v>92</v>
      </c>
    </row>
    <row r="15" customFormat="false" ht="21.75" hidden="false" customHeight="true" outlineLevel="0" collapsed="false">
      <c r="B15" s="46" t="s">
        <v>93</v>
      </c>
      <c r="C15" s="46"/>
      <c r="D15" s="46"/>
    </row>
    <row r="16" customFormat="false" ht="19.5" hidden="false" customHeight="true" outlineLevel="0" collapsed="false">
      <c r="B16" s="50" t="s">
        <v>94</v>
      </c>
      <c r="C16" s="51" t="s">
        <v>95</v>
      </c>
      <c r="D16" s="52" t="s">
        <v>96</v>
      </c>
    </row>
    <row r="17" customFormat="false" ht="19.5" hidden="false" customHeight="true" outlineLevel="0" collapsed="false">
      <c r="B17" s="47" t="s">
        <v>97</v>
      </c>
      <c r="C17" s="48" t="s">
        <v>98</v>
      </c>
      <c r="D17" s="49" t="s">
        <v>99</v>
      </c>
    </row>
    <row r="18" customFormat="false" ht="19.5" hidden="false" customHeight="true" outlineLevel="0" collapsed="false">
      <c r="B18" s="50" t="s">
        <v>100</v>
      </c>
      <c r="C18" s="51" t="s">
        <v>101</v>
      </c>
      <c r="D18" s="52" t="s">
        <v>102</v>
      </c>
    </row>
    <row r="19" customFormat="false" ht="19.5" hidden="false" customHeight="true" outlineLevel="0" collapsed="false">
      <c r="B19" s="47" t="s">
        <v>103</v>
      </c>
      <c r="C19" s="48" t="s">
        <v>104</v>
      </c>
      <c r="D19" s="49" t="s">
        <v>105</v>
      </c>
    </row>
    <row r="20" customFormat="false" ht="21.75" hidden="false" customHeight="true" outlineLevel="0" collapsed="false">
      <c r="B20" s="46" t="s">
        <v>106</v>
      </c>
      <c r="C20" s="46"/>
      <c r="D20" s="46"/>
    </row>
    <row r="21" customFormat="false" ht="19.5" hidden="false" customHeight="true" outlineLevel="0" collapsed="false">
      <c r="B21" s="47" t="s">
        <v>107</v>
      </c>
      <c r="C21" s="48" t="s">
        <v>108</v>
      </c>
      <c r="D21" s="49" t="s">
        <v>109</v>
      </c>
    </row>
    <row r="22" customFormat="false" ht="19.5" hidden="false" customHeight="true" outlineLevel="0" collapsed="false">
      <c r="B22" s="50" t="s">
        <v>110</v>
      </c>
      <c r="C22" s="51" t="s">
        <v>111</v>
      </c>
      <c r="D22" s="52" t="s">
        <v>112</v>
      </c>
    </row>
    <row r="23" customFormat="false" ht="19.5" hidden="false" customHeight="true" outlineLevel="0" collapsed="false">
      <c r="B23" s="47" t="s">
        <v>113</v>
      </c>
      <c r="C23" s="48" t="s">
        <v>114</v>
      </c>
      <c r="D23" s="49" t="s">
        <v>115</v>
      </c>
    </row>
    <row r="24" customFormat="false" ht="19.5" hidden="false" customHeight="true" outlineLevel="0" collapsed="false">
      <c r="B24" s="50" t="s">
        <v>116</v>
      </c>
      <c r="C24" s="51" t="s">
        <v>117</v>
      </c>
      <c r="D24" s="52" t="s">
        <v>118</v>
      </c>
    </row>
    <row r="25" customFormat="false" ht="19.5" hidden="false" customHeight="true" outlineLevel="0" collapsed="false">
      <c r="B25" s="47" t="s">
        <v>119</v>
      </c>
      <c r="C25" s="48" t="s">
        <v>120</v>
      </c>
      <c r="D25" s="49" t="s">
        <v>121</v>
      </c>
    </row>
    <row r="26" customFormat="false" ht="21.75" hidden="false" customHeight="true" outlineLevel="0" collapsed="false">
      <c r="B26" s="46" t="s">
        <v>122</v>
      </c>
      <c r="C26" s="46"/>
      <c r="D26" s="46"/>
    </row>
    <row r="27" customFormat="false" ht="19.5" hidden="false" customHeight="true" outlineLevel="0" collapsed="false">
      <c r="B27" s="47" t="s">
        <v>123</v>
      </c>
      <c r="C27" s="48" t="s">
        <v>124</v>
      </c>
      <c r="D27" s="49" t="s">
        <v>125</v>
      </c>
    </row>
    <row r="28" customFormat="false" ht="19.5" hidden="false" customHeight="true" outlineLevel="0" collapsed="false">
      <c r="B28" s="50" t="s">
        <v>126</v>
      </c>
      <c r="C28" s="51" t="s">
        <v>127</v>
      </c>
      <c r="D28" s="52" t="s">
        <v>128</v>
      </c>
    </row>
    <row r="29" customFormat="false" ht="19.5" hidden="false" customHeight="true" outlineLevel="0" collapsed="false"/>
    <row r="30" customFormat="false" ht="19.5" hidden="false" customHeight="true" outlineLevel="0" collapsed="false"/>
    <row r="31" customFormat="false" ht="19.5" hidden="false" customHeight="true" outlineLevel="0" collapsed="false"/>
    <row r="32" customFormat="false" ht="19.5" hidden="false" customHeight="true" outlineLevel="0" collapsed="false"/>
    <row r="33" customFormat="false" ht="19.5" hidden="false" customHeight="true" outlineLevel="0" collapsed="false"/>
    <row r="34" customFormat="false" ht="19.5" hidden="false" customHeight="true" outlineLevel="0" collapsed="false"/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</sheetData>
  <mergeCells count="7">
    <mergeCell ref="B1:D1"/>
    <mergeCell ref="B2:D2"/>
    <mergeCell ref="B4:D4"/>
    <mergeCell ref="B10:D10"/>
    <mergeCell ref="B15:D15"/>
    <mergeCell ref="B20:D20"/>
    <mergeCell ref="B26:D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2026-04-15T07:25:55Z</dcterms:created>
  <dc:creator>openpyxl</dc:creator>
  <dc:description/>
  <dc:language>en-US</dc:language>
  <cp:lastModifiedBy/>
  <dcterms:modified xsi:type="dcterms:W3CDTF">2026-04-15T07:26:14Z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