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ssenbuch" sheetId="1" state="visible" r:id="rId2"/>
    <sheet name="Kassensturz-Rechner" sheetId="2" state="visible" r:id="rId3"/>
    <sheet name="Monatsübersicht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<sst xmlns="http://schemas.openxmlformats.org/spreadsheetml/2006/main" count="136" uniqueCount="133">
  <si>
    <t xml:space="preserve">Vereinskassenbuch</t>
  </si>
  <si>
    <t xml:space="preserve">Verein:</t>
  </si>
  <si>
    <t xml:space="preserve">Musterverein e.V.</t>
  </si>
  <si>
    <t xml:space="preserve">Kassenwart:</t>
  </si>
  <si>
    <t xml:space="preserve">Max Mustermann</t>
  </si>
  <si>
    <t xml:space="preserve">Monat / Jahr:</t>
  </si>
  <si>
    <t xml:space="preserve">April 2026</t>
  </si>
  <si>
    <t xml:space="preserve">Anfangsbestand:</t>
  </si>
  <si>
    <t xml:space="preserve">Seite:</t>
  </si>
  <si>
    <t xml:space="preserve">Stand (zuletzt):</t>
  </si>
  <si>
    <t xml:space="preserve">Nr.</t>
  </si>
  <si>
    <t xml:space="preserve">Datum</t>
  </si>
  <si>
    <t xml:space="preserve">Beleg-Nr.</t>
  </si>
  <si>
    <t xml:space="preserve">Buchungstext</t>
  </si>
  <si>
    <t xml:space="preserve">Einnahme (€)</t>
  </si>
  <si>
    <t xml:space="preserve">Ausgabe (€)</t>
  </si>
  <si>
    <t xml:space="preserve">Kassenbestand (€)</t>
  </si>
  <si>
    <t xml:space="preserve">Bemerkung</t>
  </si>
  <si>
    <t xml:space="preserve">03.04.2026</t>
  </si>
  <si>
    <t xml:space="preserve">001</t>
  </si>
  <si>
    <t xml:space="preserve">Anfangsbestand April</t>
  </si>
  <si>
    <t xml:space="preserve">05.04.2026</t>
  </si>
  <si>
    <t xml:space="preserve">002</t>
  </si>
  <si>
    <t xml:space="preserve">Mitgliedsbeitrag bar</t>
  </si>
  <si>
    <t xml:space="preserve">06.04.2026</t>
  </si>
  <si>
    <t xml:space="preserve">003</t>
  </si>
  <si>
    <t xml:space="preserve">Einkauf Getränke Jugendturnier</t>
  </si>
  <si>
    <t xml:space="preserve">12.04.2026</t>
  </si>
  <si>
    <t xml:space="preserve">004</t>
  </si>
  <si>
    <t xml:space="preserve">Erlös Kuchenverkauf</t>
  </si>
  <si>
    <t xml:space="preserve">13.04.2026</t>
  </si>
  <si>
    <t xml:space="preserve">005</t>
  </si>
  <si>
    <t xml:space="preserve">Bastelmaterial Vereinsaktion</t>
  </si>
  <si>
    <t xml:space="preserve">Summen / Kassenabschluss</t>
  </si>
  <si>
    <t xml:space="preserve">Datum:</t>
  </si>
  <si>
    <t xml:space="preserve">Unterschrift Kassenwart:</t>
  </si>
  <si>
    <t xml:space="preserve">Unterschrift Kassenprüfer:</t>
  </si>
  <si>
    <t xml:space="preserve">Hinweis: Jede Barbewegung braucht einen Beleg (Quittung, Rechnung oder Eigenbeleg). Kein Eintrag ohne Belegnummer. Bitte regelmäßig Kassensturz durchführen.</t>
  </si>
  <si>
    <t xml:space="preserve">Kassensturz-Rechner</t>
  </si>
  <si>
    <t xml:space="preserve">  Eingaben (bitte hier eintragen)</t>
  </si>
  <si>
    <t xml:space="preserve">Anfangsbestand (€)</t>
  </si>
  <si>
    <t xml:space="preserve">Summe Einnahmen (€)</t>
  </si>
  <si>
    <t xml:space="preserve">Summe Ausgaben (€)</t>
  </si>
  <si>
    <t xml:space="preserve">Gezählter Istbestand (€)</t>
  </si>
  <si>
    <t xml:space="preserve">  Ergebnis (automatisch berechnet)</t>
  </si>
  <si>
    <t xml:space="preserve">Rechnerischer Sollbestand:</t>
  </si>
  <si>
    <t xml:space="preserve">Differenz (Ist minus Soll):</t>
  </si>
  <si>
    <t xml:space="preserve">  Bargeld zählen (optional)</t>
  </si>
  <si>
    <t xml:space="preserve">Stückelung</t>
  </si>
  <si>
    <t xml:space="preserve">Anzahl</t>
  </si>
  <si>
    <t xml:space="preserve">Betrag (€)</t>
  </si>
  <si>
    <t xml:space="preserve">500 €</t>
  </si>
  <si>
    <t xml:space="preserve">200 €</t>
  </si>
  <si>
    <t xml:space="preserve">100 €</t>
  </si>
  <si>
    <t xml:space="preserve">50 €</t>
  </si>
  <si>
    <t xml:space="preserve">20 €</t>
  </si>
  <si>
    <t xml:space="preserve">10 €</t>
  </si>
  <si>
    <t xml:space="preserve">5 €</t>
  </si>
  <si>
    <t xml:space="preserve">2 €</t>
  </si>
  <si>
    <t xml:space="preserve">1 €</t>
  </si>
  <si>
    <t xml:space="preserve">0,50 €</t>
  </si>
  <si>
    <t xml:space="preserve">0,20 €</t>
  </si>
  <si>
    <t xml:space="preserve">0,10 €</t>
  </si>
  <si>
    <t xml:space="preserve">0,05 €</t>
  </si>
  <si>
    <t xml:space="preserve">0,02 €</t>
  </si>
  <si>
    <t xml:space="preserve">0,01 €</t>
  </si>
  <si>
    <t xml:space="preserve">Gezählter Bargeldbestand:</t>
  </si>
  <si>
    <t xml:space="preserve">Tipp: Wert aus D44 in Feld "Gezählter Istbestand" (C12) übertragen.</t>
  </si>
  <si>
    <t xml:space="preserve">Formel: Sollbestand = Anfangsbestand + Summe Einnahmen – Summe Ausgaben  |  Differenz = Istbestand – Sollbestand  |  Bei Abweichung fehlende Belege prüfen.</t>
  </si>
  <si>
    <t xml:space="preserve">Monatsübersicht – Vereinskassenbuch</t>
  </si>
  <si>
    <t xml:space="preserve">Jahr: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</si>
  <si>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</si>
  <si>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</si>
  <si>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</si>
  <si>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</si>
  <si>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</si>
  <si>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</si>
  <si>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</si>
  <si>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</si>
  <si>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</si>
  <si>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</si>
  <si>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</si>
  <si>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</si>
  <si>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</si>
  <si>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Tipp: Endbestand eines Monats = Anfangsbestand des Folgemonats. Passen Sie die Anfangsbestand-Felder entsprechend an. Blau = Eingabefelder.</t>
  </si>
  <si>
    <t xml:space="preserve">Anleitung – Vereinskassenbuch</t>
  </si>
  <si>
    <t xml:space="preserve">Übersicht der Tabellenblätter</t>
  </si>
  <si>
    <t xml:space="preserve">Kassenbuch</t>
  </si>
  <si>
    <t xml:space="preserve">Chronologische Erfassung aller Barbewegungen. Hier Datum, Belegnummer, Buchungstext, Einnahme/Ausgabe eintragen. Kassenbestand wird automatisch berechnet.</t>
  </si>
  <si>
    <t xml:space="preserve">Schneller Plausibilitätscheck: Anfangsbestand, Summe Einnahmen/Ausgaben und gezählten Istbestand eingeben – Differenz erscheint sofort. Optionaler Münz-/Scheineingabe-Block.</t>
  </si>
  <si>
    <t xml:space="preserve">Monatsübersicht</t>
  </si>
  <si>
    <t xml:space="preserve">Jahresübersicht der monatlichen Bestände. Einnahmen und Ausgaben je Monat eintragen – Endbestand und Jahressummen werden berechnet.</t>
  </si>
  <si>
    <t xml:space="preserve">Anleitung</t>
  </si>
  <si>
    <t xml:space="preserve">Diese Seite.</t>
  </si>
  <si>
    <t xml:space="preserve">Pflichtangaben je Buchung</t>
  </si>
  <si>
    <t xml:space="preserve">Tag, an dem die Barzahlung erfolgt ist.</t>
  </si>
  <si>
    <t xml:space="preserve">Belegnummer</t>
  </si>
  <si>
    <t xml:space="preserve">Fortlaufende Nummer der Quittung, Rechnung oder des Eigenbelegs.</t>
  </si>
  <si>
    <t xml:space="preserve">Kurze, aussagekräftige Beschreibung (z. B. 'Mitgliedsbeitrag bar').</t>
  </si>
  <si>
    <t xml:space="preserve">Einnahme/Ausgabe</t>
  </si>
  <si>
    <t xml:space="preserve">Geldrichtung klar trennen – nie beide Spalten gleichzeitig.</t>
  </si>
  <si>
    <t xml:space="preserve">Kassenbestand</t>
  </si>
  <si>
    <t xml:space="preserve">Wird automatisch berechnet. Bitte nicht manuell überschreiben.</t>
  </si>
  <si>
    <t xml:space="preserve">Häufige Fehler vermeiden</t>
  </si>
  <si>
    <t xml:space="preserve">Keine Belege</t>
  </si>
  <si>
    <t xml:space="preserve">Ohne Nachweis (Quittung/Eigenbeleg) ist eine Buchung nicht prüfbar.</t>
  </si>
  <si>
    <t xml:space="preserve">Bar und Bank gemischt</t>
  </si>
  <si>
    <t xml:space="preserve">Bankumsätze gehören NICHT ins Kassenbuch – nur Bargeld erfassen.</t>
  </si>
  <si>
    <t xml:space="preserve">Sammelbuchwort</t>
  </si>
  <si>
    <t xml:space="preserve">'Sonstiges' oder 'Ausgabe allein' vermeiden – konkreten Verwendungszweck angeben.</t>
  </si>
  <si>
    <t xml:space="preserve">Kein Kassensturz</t>
  </si>
  <si>
    <t xml:space="preserve">Mindestens monatlich gezählten Bargeldbestand mit Sollbestand abgleichen.</t>
  </si>
  <si>
    <t xml:space="preserve">Negativer Bestand</t>
  </si>
  <si>
    <t xml:space="preserve">Eine Barkasse kann nicht dauerhaft negativ sein – fehlende Buchungen prüfen.</t>
  </si>
  <si>
    <t xml:space="preserve">Farbkodierung</t>
  </si>
  <si>
    <t xml:space="preserve">Blau (Eingabe)</t>
  </si>
  <si>
    <t xml:space="preserve">Felder, die vom Kassenwart gefüllt werden.</t>
  </si>
  <si>
    <t xml:space="preserve">Schwarz (Formel)</t>
  </si>
  <si>
    <t xml:space="preserve">Automatisch berechnete Werte – nicht manuell ändern.</t>
  </si>
  <si>
    <t xml:space="preserve">Grün (Header)</t>
  </si>
  <si>
    <t xml:space="preserve">Spalten- und Abschnittsüberschriften.</t>
  </si>
  <si>
    <t xml:space="preserve">Gelb/Creme</t>
  </si>
  <si>
    <t xml:space="preserve">Ergebnisfelder im Kassensturz-Rechner.</t>
  </si>
  <si>
    <t xml:space="preserve">Empfehlungen</t>
  </si>
  <si>
    <t xml:space="preserve">Tägliche Erfassung</t>
  </si>
  <si>
    <t xml:space="preserve">Buchungen möglichst am gleichen Tag eintragen.</t>
  </si>
  <si>
    <t xml:space="preserve">Regelmäßiger Abschluss</t>
  </si>
  <si>
    <t xml:space="preserve">Monatlich prüfen, unterzeichnen und ablegen.</t>
  </si>
  <si>
    <t xml:space="preserve">Datensicherung</t>
  </si>
  <si>
    <t xml:space="preserve">Datei regelmäßig sichern (lokale Kopie + Cloud/USB).</t>
  </si>
  <si>
    <t xml:space="preserve">Übergabe</t>
  </si>
  <si>
    <t xml:space="preserve">Bei Kassenwart-Wechsel: Kassensturz durchführen und Übergabeprotokoll erstellen.</t>
  </si>
  <si>
    <t xml:space="preserve">Hinweis: Diese Vorlage bietet eine praxisnahe Orientierung und ersetzt keine individuelle Rechts- oder Steuerberatung.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</si>
</sst>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dd\.mm\.yyyy"/>
    <numFmt numFmtId="167" formatCode="#,##0.00&quot; €&quot;;\(#,##0.00&quot; €)&quot;;\-"/>
    <numFmt numFmtId="168" formatCode="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1F4E3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9"/>
      <color rgb="FF1F4E39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CCCCCC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39"/>
        <bgColor rgb="FF375623"/>
      </patternFill>
    </fill>
    <fill>
      <patternFill patternType="solid">
        <fgColor rgb="FFFFFFFF"/>
        <bgColor rgb="FFEBF5FB"/>
      </patternFill>
    </fill>
    <fill>
      <patternFill patternType="solid">
        <fgColor rgb="FFE2EFDA"/>
        <bgColor rgb="FFD9EAD3"/>
      </patternFill>
    </fill>
    <fill>
      <patternFill patternType="solid">
        <fgColor rgb="FF375623"/>
        <bgColor rgb="FF1F4E39"/>
      </patternFill>
    </fill>
    <fill>
      <patternFill patternType="solid">
        <fgColor rgb="FFD9EAD3"/>
        <bgColor rgb="FFE2EFDA"/>
      </patternFill>
    </fill>
    <fill>
      <patternFill patternType="solid">
        <fgColor rgb="FFEBF5FB"/>
        <bgColor rgb="FFE2EFDA"/>
      </patternFill>
    </fill>
    <fill>
      <patternFill patternType="solid">
        <fgColor rgb="FFFFF9C4"/>
        <bgColor rgb="FFFFFF99"/>
      </patternFill>
    </fill>
    <fill>
      <patternFill patternType="solid">
        <fgColor rgb="FFFCE4D6"/>
        <bgColor rgb="FFE2EFDA"/>
      </patternFill>
    </fill>
    <fill>
      <patternFill patternType="solid">
        <fgColor rgb="FF70AD47"/>
        <bgColor rgb="FF99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4F4F4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4F4F4F"/>
      </top>
      <bottom style="medium">
        <color rgb="FF4F4F4F"/>
      </bottom>
      <diagonal/>
    </border>
    <border diagonalUp="false" diagonalDown="false">
      <left/>
      <right/>
      <top/>
      <bottom style="medium">
        <color rgb="FF4F4F4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3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9C4"/>
      <rgbColor rgb="FFEBF5FB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D9EAD3"/>
      <rgbColor rgb="FFFFFF99"/>
      <rgbColor rgb="FFA9D18E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4F4F4F"/>
      <rgbColor rgb="FFAAAAAA"/>
      <rgbColor rgb="FF003366"/>
      <rgbColor rgb="FF70AD47"/>
      <rgbColor rgb="FF003300"/>
      <rgbColor rgb="FF375623"/>
      <rgbColor rgb="FF993300"/>
      <rgbColor rgb="FF993366"/>
      <rgbColor rgb="FF333399"/>
      <rgbColor rgb="FF1F4E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39"/>
    <pageSetUpPr fitToPage="false"/>
  </sheetPr>
  <dimension ref="A1:H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13"/>
    <col collapsed="false" customWidth="true" hidden="false" outlineLevel="0" max="4" min="4" style="0" width="42"/>
    <col collapsed="false" customWidth="true" hidden="false" outlineLevel="0" max="6" min="5" style="0" width="16"/>
    <col collapsed="false" customWidth="true" hidden="false" outlineLevel="0" max="7" min="7" style="0" width="18"/>
    <col collapsed="false" customWidth="true" hidden="false" outlineLevel="0" max="8" min="8" style="0" width="24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</row>
    <row r="3" customFormat="false" ht="7.5" hidden="false" customHeight="true" outlineLevel="0" collapsed="false"/>
    <row r="4" customFormat="false" ht="18" hidden="false" customHeight="true" outlineLevel="0" collapsed="false">
      <c r="A4" s="2" t="s">
        <v>1</v>
      </c>
      <c r="B4" s="3" t="s">
        <v>2</v>
      </c>
      <c r="C4" s="3"/>
      <c r="D4" s="2" t="s">
        <v>3</v>
      </c>
      <c r="E4" s="3" t="s">
        <v>4</v>
      </c>
      <c r="F4" s="3"/>
      <c r="G4" s="3"/>
      <c r="H4" s="3"/>
    </row>
    <row r="5" customFormat="false" ht="18" hidden="false" customHeight="true" outlineLevel="0" collapsed="false">
      <c r="A5" s="2" t="s">
        <v>5</v>
      </c>
      <c r="B5" s="3" t="s">
        <v>6</v>
      </c>
      <c r="C5" s="3"/>
      <c r="D5" s="2" t="s">
        <v>7</v>
      </c>
      <c r="E5" s="4" t="n">
        <v>250</v>
      </c>
      <c r="F5" s="4"/>
      <c r="G5" s="4"/>
      <c r="H5" s="4"/>
    </row>
    <row r="6" customFormat="false" ht="18" hidden="false" customHeight="true" outlineLevel="0" collapsed="false">
      <c r="A6" s="2" t="s">
        <v>8</v>
      </c>
      <c r="B6" s="3" t="n">
        <v>1</v>
      </c>
      <c r="C6" s="3"/>
      <c r="D6" s="2" t="s">
        <v>9</v>
      </c>
      <c r="E6" s="5" t="n">
        <f aca="true">TODAY()</f>
        <v>46128</v>
      </c>
      <c r="F6" s="5"/>
      <c r="G6" s="5"/>
      <c r="H6" s="5"/>
    </row>
    <row r="7" customFormat="false" ht="7.5" hidden="false" customHeight="true" outlineLevel="0" collapsed="false"/>
    <row r="8" customFormat="false" ht="21.75" hidden="false" customHeight="true" outlineLevel="0" collapsed="false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</row>
    <row r="9" customFormat="false" ht="15" hidden="false" customHeight="false" outlineLevel="0" collapsed="false">
      <c r="A9" s="7" t="n">
        <v>1</v>
      </c>
      <c r="B9" s="7" t="s">
        <v>18</v>
      </c>
      <c r="C9" s="7" t="s">
        <v>19</v>
      </c>
      <c r="D9" s="8" t="s">
        <v>20</v>
      </c>
      <c r="E9" s="9"/>
      <c r="F9" s="9"/>
      <c r="G9" s="10" t="n">
        <f aca="false">E5</f>
        <v>250</v>
      </c>
      <c r="H9" s="11"/>
    </row>
    <row r="10" customFormat="false" ht="15" hidden="false" customHeight="false" outlineLevel="0" collapsed="false">
      <c r="A10" s="12" t="n">
        <v>2</v>
      </c>
      <c r="B10" s="12" t="s">
        <v>21</v>
      </c>
      <c r="C10" s="12" t="s">
        <v>22</v>
      </c>
      <c r="D10" s="13" t="s">
        <v>23</v>
      </c>
      <c r="E10" s="14" t="n">
        <v>40</v>
      </c>
      <c r="F10" s="15"/>
      <c r="G10" s="16" t="n">
        <f aca="false">G9+IF(ISNUMBER(E10),E10,0)-IF(ISNUMBER(F10),F10,0)</f>
        <v>290</v>
      </c>
      <c r="H10" s="17"/>
    </row>
    <row r="11" customFormat="false" ht="15" hidden="false" customHeight="false" outlineLevel="0" collapsed="false">
      <c r="A11" s="7" t="n">
        <v>3</v>
      </c>
      <c r="B11" s="7" t="s">
        <v>24</v>
      </c>
      <c r="C11" s="7" t="s">
        <v>25</v>
      </c>
      <c r="D11" s="8" t="s">
        <v>26</v>
      </c>
      <c r="E11" s="9"/>
      <c r="F11" s="18" t="n">
        <v>58.7</v>
      </c>
      <c r="G11" s="10" t="n">
        <f aca="false">G10+IF(ISNUMBER(E11),E11,0)-IF(ISNUMBER(F11),F11,0)</f>
        <v>231.3</v>
      </c>
      <c r="H11" s="11"/>
    </row>
    <row r="12" customFormat="false" ht="15" hidden="false" customHeight="false" outlineLevel="0" collapsed="false">
      <c r="A12" s="12" t="n">
        <v>4</v>
      </c>
      <c r="B12" s="12" t="s">
        <v>27</v>
      </c>
      <c r="C12" s="12" t="s">
        <v>28</v>
      </c>
      <c r="D12" s="13" t="s">
        <v>29</v>
      </c>
      <c r="E12" s="14" t="n">
        <v>126</v>
      </c>
      <c r="F12" s="15"/>
      <c r="G12" s="16" t="n">
        <f aca="false">G11+IF(ISNUMBER(E12),E12,0)-IF(ISNUMBER(F12),F12,0)</f>
        <v>357.3</v>
      </c>
      <c r="H12" s="17"/>
    </row>
    <row r="13" customFormat="false" ht="15" hidden="false" customHeight="false" outlineLevel="0" collapsed="false">
      <c r="A13" s="7" t="n">
        <v>5</v>
      </c>
      <c r="B13" s="7" t="s">
        <v>30</v>
      </c>
      <c r="C13" s="7" t="s">
        <v>31</v>
      </c>
      <c r="D13" s="8" t="s">
        <v>32</v>
      </c>
      <c r="E13" s="9"/>
      <c r="F13" s="18" t="n">
        <v>23.9</v>
      </c>
      <c r="G13" s="10" t="n">
        <f aca="false">G12+IF(ISNUMBER(E13),E13,0)-IF(ISNUMBER(F13),F13,0)</f>
        <v>333.4</v>
      </c>
      <c r="H13" s="11"/>
    </row>
    <row r="14" customFormat="false" ht="15" hidden="false" customHeight="false" outlineLevel="0" collapsed="false">
      <c r="A14" s="19" t="n">
        <v>6</v>
      </c>
      <c r="B14" s="8"/>
      <c r="C14" s="8"/>
      <c r="D14" s="8"/>
      <c r="E14" s="9"/>
      <c r="F14" s="9"/>
      <c r="G14" s="10" t="n">
        <f aca="false">IF(AND(ISNUMBER(E14),E14=0,NOT(ISNUMBER(F14))),G13,G13+IF(ISNUMBER(E14),E14,0)-IF(ISNUMBER(F14),F14,0))</f>
        <v>333.4</v>
      </c>
      <c r="H14" s="8"/>
    </row>
    <row r="15" customFormat="false" ht="15" hidden="false" customHeight="false" outlineLevel="0" collapsed="false">
      <c r="A15" s="20" t="n">
        <v>7</v>
      </c>
      <c r="B15" s="13"/>
      <c r="C15" s="13"/>
      <c r="D15" s="13"/>
      <c r="E15" s="15"/>
      <c r="F15" s="15"/>
      <c r="G15" s="16" t="n">
        <f aca="false">IF(AND(ISNUMBER(E15),E15=0,NOT(ISNUMBER(F15))),G14,G14+IF(ISNUMBER(E15),E15,0)-IF(ISNUMBER(F15),F15,0))</f>
        <v>333.4</v>
      </c>
      <c r="H15" s="13"/>
    </row>
    <row r="16" customFormat="false" ht="15" hidden="false" customHeight="false" outlineLevel="0" collapsed="false">
      <c r="A16" s="19" t="n">
        <v>8</v>
      </c>
      <c r="B16" s="8"/>
      <c r="C16" s="8"/>
      <c r="D16" s="8"/>
      <c r="E16" s="9"/>
      <c r="F16" s="9"/>
      <c r="G16" s="10" t="n">
        <f aca="false">IF(AND(ISNUMBER(E16),E16=0,NOT(ISNUMBER(F16))),G15,G15+IF(ISNUMBER(E16),E16,0)-IF(ISNUMBER(F16),F16,0))</f>
        <v>333.4</v>
      </c>
      <c r="H16" s="8"/>
    </row>
    <row r="17" customFormat="false" ht="15" hidden="false" customHeight="false" outlineLevel="0" collapsed="false">
      <c r="A17" s="20" t="n">
        <v>9</v>
      </c>
      <c r="B17" s="13"/>
      <c r="C17" s="13"/>
      <c r="D17" s="13"/>
      <c r="E17" s="15"/>
      <c r="F17" s="15"/>
      <c r="G17" s="16" t="n">
        <f aca="false">IF(AND(ISNUMBER(E17),E17=0,NOT(ISNUMBER(F17))),G16,G16+IF(ISNUMBER(E17),E17,0)-IF(ISNUMBER(F17),F17,0))</f>
        <v>333.4</v>
      </c>
      <c r="H17" s="13"/>
    </row>
    <row r="18" customFormat="false" ht="15" hidden="false" customHeight="false" outlineLevel="0" collapsed="false">
      <c r="A18" s="19" t="n">
        <v>10</v>
      </c>
      <c r="B18" s="8"/>
      <c r="C18" s="8"/>
      <c r="D18" s="8"/>
      <c r="E18" s="9"/>
      <c r="F18" s="9"/>
      <c r="G18" s="10" t="n">
        <f aca="false">IF(AND(ISNUMBER(E18),E18=0,NOT(ISNUMBER(F18))),G17,G17+IF(ISNUMBER(E18),E18,0)-IF(ISNUMBER(F18),F18,0))</f>
        <v>333.4</v>
      </c>
      <c r="H18" s="8"/>
    </row>
    <row r="19" customFormat="false" ht="15" hidden="false" customHeight="false" outlineLevel="0" collapsed="false">
      <c r="A19" s="20" t="n">
        <v>11</v>
      </c>
      <c r="B19" s="13"/>
      <c r="C19" s="13"/>
      <c r="D19" s="13"/>
      <c r="E19" s="15"/>
      <c r="F19" s="15"/>
      <c r="G19" s="16" t="n">
        <f aca="false">IF(AND(ISNUMBER(E19),E19=0,NOT(ISNUMBER(F19))),G18,G18+IF(ISNUMBER(E19),E19,0)-IF(ISNUMBER(F19),F19,0))</f>
        <v>333.4</v>
      </c>
      <c r="H19" s="13"/>
    </row>
    <row r="20" customFormat="false" ht="15" hidden="false" customHeight="false" outlineLevel="0" collapsed="false">
      <c r="A20" s="19" t="n">
        <v>12</v>
      </c>
      <c r="B20" s="8"/>
      <c r="C20" s="8"/>
      <c r="D20" s="8"/>
      <c r="E20" s="9"/>
      <c r="F20" s="9"/>
      <c r="G20" s="10" t="n">
        <f aca="false">IF(AND(ISNUMBER(E20),E20=0,NOT(ISNUMBER(F20))),G19,G19+IF(ISNUMBER(E20),E20,0)-IF(ISNUMBER(F20),F20,0))</f>
        <v>333.4</v>
      </c>
      <c r="H20" s="8"/>
    </row>
    <row r="21" customFormat="false" ht="15" hidden="false" customHeight="false" outlineLevel="0" collapsed="false">
      <c r="A21" s="20" t="n">
        <v>13</v>
      </c>
      <c r="B21" s="13"/>
      <c r="C21" s="13"/>
      <c r="D21" s="13"/>
      <c r="E21" s="15"/>
      <c r="F21" s="15"/>
      <c r="G21" s="16" t="n">
        <f aca="false">IF(AND(ISNUMBER(E21),E21=0,NOT(ISNUMBER(F21))),G20,G20+IF(ISNUMBER(E21),E21,0)-IF(ISNUMBER(F21),F21,0))</f>
        <v>333.4</v>
      </c>
      <c r="H21" s="13"/>
    </row>
    <row r="22" customFormat="false" ht="15" hidden="false" customHeight="false" outlineLevel="0" collapsed="false">
      <c r="A22" s="19" t="n">
        <v>14</v>
      </c>
      <c r="B22" s="8"/>
      <c r="C22" s="8"/>
      <c r="D22" s="8"/>
      <c r="E22" s="9"/>
      <c r="F22" s="9"/>
      <c r="G22" s="10" t="n">
        <f aca="false">IF(AND(ISNUMBER(E22),E22=0,NOT(ISNUMBER(F22))),G21,G21+IF(ISNUMBER(E22),E22,0)-IF(ISNUMBER(F22),F22,0))</f>
        <v>333.4</v>
      </c>
      <c r="H22" s="8"/>
    </row>
    <row r="23" customFormat="false" ht="15" hidden="false" customHeight="false" outlineLevel="0" collapsed="false">
      <c r="A23" s="20" t="n">
        <v>15</v>
      </c>
      <c r="B23" s="13"/>
      <c r="C23" s="13"/>
      <c r="D23" s="13"/>
      <c r="E23" s="15"/>
      <c r="F23" s="15"/>
      <c r="G23" s="16" t="n">
        <f aca="false">IF(AND(ISNUMBER(E23),E23=0,NOT(ISNUMBER(F23))),G22,G22+IF(ISNUMBER(E23),E23,0)-IF(ISNUMBER(F23),F23,0))</f>
        <v>333.4</v>
      </c>
      <c r="H23" s="13"/>
    </row>
    <row r="24" customFormat="false" ht="15" hidden="false" customHeight="false" outlineLevel="0" collapsed="false">
      <c r="A24" s="19" t="n">
        <v>16</v>
      </c>
      <c r="B24" s="8"/>
      <c r="C24" s="8"/>
      <c r="D24" s="8"/>
      <c r="E24" s="9"/>
      <c r="F24" s="9"/>
      <c r="G24" s="10" t="n">
        <f aca="false">IF(AND(ISNUMBER(E24),E24=0,NOT(ISNUMBER(F24))),G23,G23+IF(ISNUMBER(E24),E24,0)-IF(ISNUMBER(F24),F24,0))</f>
        <v>333.4</v>
      </c>
      <c r="H24" s="8"/>
    </row>
    <row r="25" customFormat="false" ht="15" hidden="false" customHeight="false" outlineLevel="0" collapsed="false">
      <c r="A25" s="20" t="n">
        <v>17</v>
      </c>
      <c r="B25" s="13"/>
      <c r="C25" s="13"/>
      <c r="D25" s="13"/>
      <c r="E25" s="15"/>
      <c r="F25" s="15"/>
      <c r="G25" s="16" t="n">
        <f aca="false">IF(AND(ISNUMBER(E25),E25=0,NOT(ISNUMBER(F25))),G24,G24+IF(ISNUMBER(E25),E25,0)-IF(ISNUMBER(F25),F25,0))</f>
        <v>333.4</v>
      </c>
      <c r="H25" s="13"/>
    </row>
    <row r="26" customFormat="false" ht="15" hidden="false" customHeight="false" outlineLevel="0" collapsed="false">
      <c r="A26" s="19" t="n">
        <v>18</v>
      </c>
      <c r="B26" s="8"/>
      <c r="C26" s="8"/>
      <c r="D26" s="8"/>
      <c r="E26" s="9"/>
      <c r="F26" s="9"/>
      <c r="G26" s="10" t="n">
        <f aca="false">IF(AND(ISNUMBER(E26),E26=0,NOT(ISNUMBER(F26))),G25,G25+IF(ISNUMBER(E26),E26,0)-IF(ISNUMBER(F26),F26,0))</f>
        <v>333.4</v>
      </c>
      <c r="H26" s="8"/>
    </row>
    <row r="27" customFormat="false" ht="15" hidden="false" customHeight="false" outlineLevel="0" collapsed="false">
      <c r="A27" s="20" t="n">
        <v>19</v>
      </c>
      <c r="B27" s="13"/>
      <c r="C27" s="13"/>
      <c r="D27" s="13"/>
      <c r="E27" s="15"/>
      <c r="F27" s="15"/>
      <c r="G27" s="16" t="n">
        <f aca="false">IF(AND(ISNUMBER(E27),E27=0,NOT(ISNUMBER(F27))),G26,G26+IF(ISNUMBER(E27),E27,0)-IF(ISNUMBER(F27),F27,0))</f>
        <v>333.4</v>
      </c>
      <c r="H27" s="13"/>
    </row>
    <row r="28" customFormat="false" ht="15" hidden="false" customHeight="false" outlineLevel="0" collapsed="false">
      <c r="A28" s="19" t="n">
        <v>20</v>
      </c>
      <c r="B28" s="8"/>
      <c r="C28" s="8"/>
      <c r="D28" s="8"/>
      <c r="E28" s="9"/>
      <c r="F28" s="9"/>
      <c r="G28" s="10" t="n">
        <f aca="false">IF(AND(ISNUMBER(E28),E28=0,NOT(ISNUMBER(F28))),G27,G27+IF(ISNUMBER(E28),E28,0)-IF(ISNUMBER(F28),F28,0))</f>
        <v>333.4</v>
      </c>
      <c r="H28" s="8"/>
    </row>
    <row r="30" customFormat="false" ht="21.75" hidden="false" customHeight="true" outlineLevel="0" collapsed="false">
      <c r="A30" s="21" t="s">
        <v>33</v>
      </c>
      <c r="B30" s="21"/>
      <c r="C30" s="21"/>
      <c r="D30" s="21"/>
      <c r="E30" s="22" t="n">
        <f aca="false">SUM(E9:E28)</f>
        <v>166</v>
      </c>
      <c r="F30" s="22" t="n">
        <f aca="false">SUM(F9:F28)</f>
        <v>82.6</v>
      </c>
      <c r="G30" s="22" t="n">
        <f aca="false">E5+E30-F30</f>
        <v>333.4</v>
      </c>
      <c r="H30" s="23"/>
    </row>
    <row r="33" customFormat="false" ht="30" hidden="false" customHeight="true" outlineLevel="0" collapsed="false">
      <c r="A33" s="24" t="s">
        <v>34</v>
      </c>
      <c r="D33" s="24" t="s">
        <v>35</v>
      </c>
      <c r="G33" s="24" t="s">
        <v>36</v>
      </c>
    </row>
    <row r="34" customFormat="false" ht="13.5" hidden="false" customHeight="true" outlineLevel="0" collapsed="false">
      <c r="A34" s="25"/>
      <c r="D34" s="25"/>
      <c r="G34" s="25"/>
    </row>
    <row r="37" customFormat="false" ht="27.75" hidden="false" customHeight="true" outlineLevel="0" collapsed="false">
      <c r="A37" s="26" t="s">
        <v>37</v>
      </c>
      <c r="B37" s="26"/>
      <c r="C37" s="26"/>
      <c r="D37" s="26"/>
      <c r="E37" s="26"/>
      <c r="F37" s="26"/>
      <c r="G37" s="26"/>
      <c r="H37" s="26"/>
    </row>
  </sheetData>
  <mergeCells count="9">
    <mergeCell ref="A2:H2"/>
    <mergeCell ref="B4:C4"/>
    <mergeCell ref="E4:H4"/>
    <mergeCell ref="B5:C5"/>
    <mergeCell ref="E5:H5"/>
    <mergeCell ref="B6:C6"/>
    <mergeCell ref="E6:H6"/>
    <mergeCell ref="A30:D30"/>
    <mergeCell ref="A37:H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E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A2" s="27" t="s">
        <v>38</v>
      </c>
      <c r="B2" s="27"/>
      <c r="C2" s="27"/>
      <c r="D2" s="27"/>
      <c r="E2" s="27"/>
    </row>
    <row r="3" customFormat="false" ht="9.75" hidden="false" customHeight="true" outlineLevel="0" collapsed="false"/>
    <row r="4" customFormat="false" ht="19.5" hidden="false" customHeight="true" outlineLevel="0" collapsed="false">
      <c r="B4" s="21" t="s">
        <v>39</v>
      </c>
      <c r="C4" s="21"/>
      <c r="D4" s="21"/>
    </row>
    <row r="5" customFormat="false" ht="6" hidden="false" customHeight="true" outlineLevel="0" collapsed="false"/>
    <row r="6" customFormat="false" ht="21.75" hidden="false" customHeight="true" outlineLevel="0" collapsed="false">
      <c r="B6" s="28" t="s">
        <v>40</v>
      </c>
      <c r="C6" s="29" t="n">
        <v>250</v>
      </c>
    </row>
    <row r="7" customFormat="false" ht="3.75" hidden="false" customHeight="true" outlineLevel="0" collapsed="false"/>
    <row r="8" customFormat="false" ht="21.75" hidden="false" customHeight="true" outlineLevel="0" collapsed="false">
      <c r="B8" s="28" t="s">
        <v>41</v>
      </c>
      <c r="C8" s="29" t="n">
        <v>166</v>
      </c>
    </row>
    <row r="9" customFormat="false" ht="3.75" hidden="false" customHeight="true" outlineLevel="0" collapsed="false"/>
    <row r="10" customFormat="false" ht="21.75" hidden="false" customHeight="true" outlineLevel="0" collapsed="false">
      <c r="B10" s="28" t="s">
        <v>42</v>
      </c>
      <c r="C10" s="29" t="n">
        <v>82.6</v>
      </c>
    </row>
    <row r="11" customFormat="false" ht="3.75" hidden="false" customHeight="true" outlineLevel="0" collapsed="false"/>
    <row r="12" customFormat="false" ht="21.75" hidden="false" customHeight="true" outlineLevel="0" collapsed="false">
      <c r="B12" s="28" t="s">
        <v>43</v>
      </c>
      <c r="C12" s="29" t="n">
        <v>333.4</v>
      </c>
    </row>
    <row r="13" customFormat="false" ht="3.75" hidden="false" customHeight="true" outlineLevel="0" collapsed="false"/>
    <row r="16" customFormat="false" ht="19.5" hidden="false" customHeight="true" outlineLevel="0" collapsed="false">
      <c r="B16" s="21" t="s">
        <v>44</v>
      </c>
      <c r="C16" s="21"/>
      <c r="D16" s="21"/>
    </row>
    <row r="17" customFormat="false" ht="6" hidden="false" customHeight="true" outlineLevel="0" collapsed="false"/>
    <row r="18" customFormat="false" ht="24" hidden="false" customHeight="true" outlineLevel="0" collapsed="false">
      <c r="B18" s="30" t="s">
        <v>45</v>
      </c>
      <c r="C18" s="31" t="n">
        <f aca="false">C6+C8-C10</f>
        <v>333.4</v>
      </c>
    </row>
    <row r="20" customFormat="false" ht="24" hidden="false" customHeight="true" outlineLevel="0" collapsed="false">
      <c r="B20" s="30" t="s">
        <v>46</v>
      </c>
      <c r="C20" s="31" t="n">
        <f aca="false">C12-C18</f>
        <v>0</v>
      </c>
    </row>
    <row r="22" customFormat="false" ht="25.5" hidden="false" customHeight="true" outlineLevel="0" collapsed="false">
      <c r="B22" s="32" t="str">
        <f aca="false">IF(C20=0,"Kasse stimmt überein","Differenz prüfen – Ursache klären!")</f>
        <v>Kasse stimmt überein</v>
      </c>
      <c r="C22" s="32"/>
    </row>
    <row r="25" customFormat="false" ht="19.5" hidden="false" customHeight="true" outlineLevel="0" collapsed="false">
      <c r="B25" s="21" t="s">
        <v>47</v>
      </c>
      <c r="C25" s="21"/>
      <c r="D25" s="21"/>
    </row>
    <row r="26" customFormat="false" ht="6" hidden="false" customHeight="true" outlineLevel="0" collapsed="false"/>
    <row r="27" customFormat="false" ht="18" hidden="false" customHeight="true" outlineLevel="0" collapsed="false">
      <c r="B27" s="33" t="s">
        <v>48</v>
      </c>
      <c r="C27" s="33" t="s">
        <v>49</v>
      </c>
      <c r="D27" s="33" t="s">
        <v>50</v>
      </c>
    </row>
    <row r="28" customFormat="false" ht="18" hidden="false" customHeight="true" outlineLevel="0" collapsed="false">
      <c r="B28" s="34" t="s">
        <v>51</v>
      </c>
      <c r="C28" s="35" t="n">
        <v>0</v>
      </c>
      <c r="D28" s="36" t="n">
        <f aca="false">C28*500</f>
        <v>0</v>
      </c>
    </row>
    <row r="29" customFormat="false" ht="18" hidden="false" customHeight="true" outlineLevel="0" collapsed="false">
      <c r="B29" s="37" t="s">
        <v>52</v>
      </c>
      <c r="C29" s="38" t="n">
        <v>0</v>
      </c>
      <c r="D29" s="39" t="n">
        <f aca="false">C29*200</f>
        <v>0</v>
      </c>
    </row>
    <row r="30" customFormat="false" ht="18" hidden="false" customHeight="true" outlineLevel="0" collapsed="false">
      <c r="B30" s="34" t="s">
        <v>53</v>
      </c>
      <c r="C30" s="35" t="n">
        <v>0</v>
      </c>
      <c r="D30" s="36" t="n">
        <f aca="false">C30*100</f>
        <v>0</v>
      </c>
    </row>
    <row r="31" customFormat="false" ht="18" hidden="false" customHeight="true" outlineLevel="0" collapsed="false">
      <c r="B31" s="37" t="s">
        <v>54</v>
      </c>
      <c r="C31" s="38" t="n">
        <v>0</v>
      </c>
      <c r="D31" s="39" t="n">
        <f aca="false">C31*50</f>
        <v>0</v>
      </c>
    </row>
    <row r="32" customFormat="false" ht="18" hidden="false" customHeight="true" outlineLevel="0" collapsed="false">
      <c r="B32" s="34" t="s">
        <v>55</v>
      </c>
      <c r="C32" s="35" t="n">
        <v>0</v>
      </c>
      <c r="D32" s="36" t="n">
        <f aca="false">C32*20</f>
        <v>0</v>
      </c>
    </row>
    <row r="33" customFormat="false" ht="18" hidden="false" customHeight="true" outlineLevel="0" collapsed="false">
      <c r="B33" s="37" t="s">
        <v>56</v>
      </c>
      <c r="C33" s="38" t="n">
        <v>0</v>
      </c>
      <c r="D33" s="39" t="n">
        <f aca="false">C33*10</f>
        <v>0</v>
      </c>
    </row>
    <row r="34" customFormat="false" ht="18" hidden="false" customHeight="true" outlineLevel="0" collapsed="false">
      <c r="B34" s="34" t="s">
        <v>57</v>
      </c>
      <c r="C34" s="35" t="n">
        <v>0</v>
      </c>
      <c r="D34" s="36" t="n">
        <f aca="false">C34*5</f>
        <v>0</v>
      </c>
    </row>
    <row r="35" customFormat="false" ht="18" hidden="false" customHeight="true" outlineLevel="0" collapsed="false">
      <c r="B35" s="37" t="s">
        <v>58</v>
      </c>
      <c r="C35" s="38" t="n">
        <v>0</v>
      </c>
      <c r="D35" s="39" t="n">
        <f aca="false">C35*2</f>
        <v>0</v>
      </c>
    </row>
    <row r="36" customFormat="false" ht="18" hidden="false" customHeight="true" outlineLevel="0" collapsed="false">
      <c r="B36" s="34" t="s">
        <v>59</v>
      </c>
      <c r="C36" s="35" t="n">
        <v>0</v>
      </c>
      <c r="D36" s="36" t="n">
        <f aca="false">C36*1</f>
        <v>0</v>
      </c>
    </row>
    <row r="37" customFormat="false" ht="18" hidden="false" customHeight="true" outlineLevel="0" collapsed="false">
      <c r="B37" s="37" t="s">
        <v>60</v>
      </c>
      <c r="C37" s="38" t="n">
        <v>0</v>
      </c>
      <c r="D37" s="39" t="n">
        <f aca="false">C37*0.5</f>
        <v>0</v>
      </c>
    </row>
    <row r="38" customFormat="false" ht="18" hidden="false" customHeight="true" outlineLevel="0" collapsed="false">
      <c r="B38" s="34" t="s">
        <v>61</v>
      </c>
      <c r="C38" s="35" t="n">
        <v>0</v>
      </c>
      <c r="D38" s="36" t="n">
        <f aca="false">C38*0.2</f>
        <v>0</v>
      </c>
    </row>
    <row r="39" customFormat="false" ht="18" hidden="false" customHeight="true" outlineLevel="0" collapsed="false">
      <c r="B39" s="37" t="s">
        <v>62</v>
      </c>
      <c r="C39" s="38" t="n">
        <v>0</v>
      </c>
      <c r="D39" s="39" t="n">
        <f aca="false">C39*0.1</f>
        <v>0</v>
      </c>
    </row>
    <row r="40" customFormat="false" ht="18" hidden="false" customHeight="true" outlineLevel="0" collapsed="false">
      <c r="B40" s="34" t="s">
        <v>63</v>
      </c>
      <c r="C40" s="35" t="n">
        <v>0</v>
      </c>
      <c r="D40" s="36" t="n">
        <f aca="false">C40*0.05</f>
        <v>0</v>
      </c>
    </row>
    <row r="41" customFormat="false" ht="18" hidden="false" customHeight="true" outlineLevel="0" collapsed="false">
      <c r="B41" s="37" t="s">
        <v>64</v>
      </c>
      <c r="C41" s="38" t="n">
        <v>0</v>
      </c>
      <c r="D41" s="39" t="n">
        <f aca="false">C41*0.02</f>
        <v>0</v>
      </c>
    </row>
    <row r="42" customFormat="false" ht="18" hidden="false" customHeight="true" outlineLevel="0" collapsed="false">
      <c r="B42" s="34" t="s">
        <v>65</v>
      </c>
      <c r="C42" s="35" t="n">
        <v>0</v>
      </c>
      <c r="D42" s="36" t="n">
        <f aca="false">C42*0.01</f>
        <v>0</v>
      </c>
    </row>
    <row r="44" customFormat="false" ht="21.75" hidden="false" customHeight="true" outlineLevel="0" collapsed="false">
      <c r="B44" s="40" t="s">
        <v>66</v>
      </c>
      <c r="C44" s="40"/>
      <c r="D44" s="41" t="n">
        <f aca="false">SUM(D28:D42)</f>
        <v>0</v>
      </c>
    </row>
    <row r="45" customFormat="false" ht="15" hidden="false" customHeight="false" outlineLevel="0" collapsed="false">
      <c r="B45" s="42" t="s">
        <v>67</v>
      </c>
      <c r="C45" s="42"/>
      <c r="D45" s="42"/>
    </row>
    <row r="47" customFormat="false" ht="24" hidden="false" customHeight="true" outlineLevel="0" collapsed="false">
      <c r="B47" s="43" t="s">
        <v>68</v>
      </c>
      <c r="C47" s="43"/>
      <c r="D47" s="43"/>
    </row>
  </sheetData>
  <mergeCells count="8">
    <mergeCell ref="A2:E2"/>
    <mergeCell ref="B4:D4"/>
    <mergeCell ref="B16:D16"/>
    <mergeCell ref="B22:C22"/>
    <mergeCell ref="B25:D25"/>
    <mergeCell ref="B44:C44"/>
    <mergeCell ref="B45:D45"/>
    <mergeCell ref="B47:D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8"/>
    <col collapsed="false" customWidth="true" hidden="false" outlineLevel="0" max="6" min="3" style="0" width="16"/>
    <col collapsed="false" customWidth="true" hidden="false" outlineLevel="0" max="7" min="7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A2" s="44" t="s">
        <v>69</v>
      </c>
      <c r="B2" s="44"/>
      <c r="C2" s="44"/>
      <c r="D2" s="44"/>
      <c r="E2" s="44"/>
      <c r="F2" s="44"/>
      <c r="G2" s="44"/>
    </row>
    <row r="3" customFormat="false" ht="9.75" hidden="false" customHeight="true" outlineLevel="0" collapsed="false"/>
    <row r="4" customFormat="false" ht="13.5" hidden="false" customHeight="true" outlineLevel="0" collapsed="false">
      <c r="A4" s="45"/>
      <c r="B4" s="46" t="s">
        <v>70</v>
      </c>
      <c r="C4" s="46"/>
      <c r="D4" s="46"/>
      <c r="E4" s="46"/>
      <c r="F4" s="46"/>
      <c r="G4" s="6"/>
    </row>
    <row r="5" customFormat="false" ht="19.5" hidden="false" customHeight="true" outlineLevel="0" collapsed="false">
      <c r="B5" s="8" t="s">
        <v>71</v>
      </c>
      <c r="C5" s="47" t="n">
        <v>0</v>
      </c>
      <c r="D5" s="47" t="n">
        <v>0</v>
      </c>
      <c r="E5" s="47" t="n">
        <v>0</v>
      </c>
      <c r="F5" s="36" t="n">
        <f aca="false">C5+D5-E5</f>
        <v>0</v>
      </c>
    </row>
    <row r="6" customFormat="false" ht="19.5" hidden="false" customHeight="true" outlineLevel="0" collapsed="false">
      <c r="B6" s="13" t="s">
        <v>72</v>
      </c>
      <c r="C6" s="48" t="n">
        <v>0</v>
      </c>
      <c r="D6" s="48" t="n">
        <v>0</v>
      </c>
      <c r="E6" s="48" t="n">
        <v>0</v>
      </c>
      <c r="F6" s="39" t="n">
        <f aca="false">C6+D6-E6</f>
        <v>0</v>
      </c>
    </row>
    <row r="7" customFormat="false" ht="19.5" hidden="false" customHeight="true" outlineLevel="0" collapsed="false">
      <c r="B7" s="8" t="s">
        <v>73</v>
      </c>
      <c r="C7" s="47" t="n">
        <v>0</v>
      </c>
      <c r="D7" s="47" t="n">
        <v>0</v>
      </c>
      <c r="E7" s="47" t="n">
        <v>0</v>
      </c>
      <c r="F7" s="36" t="n">
        <f aca="false">C7+D7-E7</f>
        <v>0</v>
      </c>
    </row>
    <row r="8" customFormat="false" ht="19.5" hidden="false" customHeight="true" outlineLevel="0" collapsed="false">
      <c r="B8" s="49" t="s">
        <v>74</v>
      </c>
      <c r="C8" s="50" t="n">
        <v>250</v>
      </c>
      <c r="D8" s="50" t="n">
        <v>166</v>
      </c>
      <c r="E8" s="50" t="n">
        <v>82.6</v>
      </c>
      <c r="F8" s="51" t="n">
        <f aca="false">C8+D8-E8</f>
        <v>333.4</v>
      </c>
    </row>
    <row r="9" customFormat="false" ht="19.5" hidden="false" customHeight="true" outlineLevel="0" collapsed="false">
      <c r="B9" s="8" t="s">
        <v>75</v>
      </c>
      <c r="C9" s="47" t="n">
        <v>0</v>
      </c>
      <c r="D9" s="47" t="n">
        <v>0</v>
      </c>
      <c r="E9" s="47" t="n">
        <v>0</v>
      </c>
      <c r="F9" s="36" t="n">
        <f aca="false">C9+D9-E9</f>
        <v>0</v>
      </c>
    </row>
    <row r="10" customFormat="false" ht="19.5" hidden="false" customHeight="true" outlineLevel="0" collapsed="false">
      <c r="B10" s="13" t="s">
        <v>76</v>
      </c>
      <c r="C10" s="48" t="n">
        <v>0</v>
      </c>
      <c r="D10" s="48" t="n">
        <v>0</v>
      </c>
      <c r="E10" s="48" t="n">
        <v>0</v>
      </c>
      <c r="F10" s="39" t="n">
        <f aca="false">C10+D10-E10</f>
        <v>0</v>
      </c>
    </row>
    <row r="11" customFormat="false" ht="19.5" hidden="false" customHeight="true" outlineLevel="0" collapsed="false">
      <c r="B11" s="8" t="s">
        <v>77</v>
      </c>
      <c r="C11" s="47" t="n">
        <v>0</v>
      </c>
      <c r="D11" s="47" t="n">
        <v>0</v>
      </c>
      <c r="E11" s="47" t="n">
        <v>0</v>
      </c>
      <c r="F11" s="36" t="n">
        <f aca="false">C11+D11-E11</f>
        <v>0</v>
      </c>
    </row>
    <row r="12" customFormat="false" ht="19.5" hidden="false" customHeight="true" outlineLevel="0" collapsed="false">
      <c r="B12" s="13" t="s">
        <v>78</v>
      </c>
      <c r="C12" s="48" t="n">
        <v>0</v>
      </c>
      <c r="D12" s="48" t="n">
        <v>0</v>
      </c>
      <c r="E12" s="48" t="n">
        <v>0</v>
      </c>
      <c r="F12" s="39" t="n">
        <f aca="false">C12+D12-E12</f>
        <v>0</v>
      </c>
    </row>
    <row r="13" customFormat="false" ht="19.5" hidden="false" customHeight="true" outlineLevel="0" collapsed="false">
      <c r="B13" s="8" t="s">
        <v>79</v>
      </c>
      <c r="C13" s="47" t="n">
        <v>0</v>
      </c>
      <c r="D13" s="47" t="n">
        <v>0</v>
      </c>
      <c r="E13" s="47" t="n">
        <v>0</v>
      </c>
      <c r="F13" s="36" t="n">
        <f aca="false">C13+D13-E13</f>
        <v>0</v>
      </c>
    </row>
    <row r="14" customFormat="false" ht="19.5" hidden="false" customHeight="true" outlineLevel="0" collapsed="false">
      <c r="B14" s="13" t="s">
        <v>80</v>
      </c>
      <c r="C14" s="48" t="n">
        <v>0</v>
      </c>
      <c r="D14" s="48" t="n">
        <v>0</v>
      </c>
      <c r="E14" s="48" t="n">
        <v>0</v>
      </c>
      <c r="F14" s="39" t="n">
        <f aca="false">C14+D14-E14</f>
        <v>0</v>
      </c>
    </row>
    <row r="15" customFormat="false" ht="19.5" hidden="false" customHeight="true" outlineLevel="0" collapsed="false">
      <c r="B15" s="8" t="s">
        <v>81</v>
      </c>
      <c r="C15" s="47" t="n">
        <v>0</v>
      </c>
      <c r="D15" s="47" t="n">
        <v>0</v>
      </c>
      <c r="E15" s="47" t="n">
        <v>0</v>
      </c>
      <c r="F15" s="36" t="n">
        <f aca="false">C15+D15-E15</f>
        <v>0</v>
      </c>
    </row>
    <row r="16" customFormat="false" ht="19.5" hidden="false" customHeight="true" outlineLevel="0" collapsed="false">
      <c r="B16" s="13" t="s">
        <v>82</v>
      </c>
      <c r="C16" s="48" t="n">
        <v>0</v>
      </c>
      <c r="D16" s="48" t="n">
        <v>0</v>
      </c>
      <c r="E16" s="48" t="n">
        <v>0</v>
      </c>
      <c r="F16" s="39" t="n">
        <f aca="false">C16+D16-E16</f>
        <v>0</v>
      </c>
    </row>
    <row r="18" customFormat="false" ht="21.75" hidden="false" customHeight="true" outlineLevel="0" collapsed="false">
      <c r="B18" s="52" t="s">
        <v>83</v>
      </c>
      <c r="C18" s="23"/>
      <c r="D18" s="53" t="n">
        <f aca="false">SUM(D5:D16)</f>
        <v>166</v>
      </c>
      <c r="E18" s="53" t="n">
        <f aca="false">SUM(E5:E16)</f>
        <v>82.6</v>
      </c>
      <c r="F18" s="53" t="n">
        <f aca="false">SUM(F5:F16)</f>
        <v>333.4</v>
      </c>
    </row>
    <row r="20" customFormat="false" ht="21.75" hidden="false" customHeight="true" outlineLevel="0" collapsed="false">
      <c r="B20" s="43" t="s">
        <v>84</v>
      </c>
      <c r="C20" s="43"/>
      <c r="D20" s="43"/>
      <c r="E20" s="43"/>
      <c r="F20" s="43"/>
    </row>
  </sheetData>
  <mergeCells count="3">
    <mergeCell ref="A2:G2"/>
    <mergeCell ref="B4:F4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D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54"/>
    <col collapsed="false" customWidth="true" hidden="false" outlineLevel="0" max="4" min="4" style="0" width="4"/>
  </cols>
  <sheetData>
    <row r="1" customFormat="false" ht="7.5" hidden="false" customHeight="true" outlineLevel="0" collapsed="false"/>
    <row r="2" customFormat="false" ht="36" hidden="false" customHeight="true" outlineLevel="0" collapsed="false">
      <c r="A2" s="44" t="s">
        <v>85</v>
      </c>
      <c r="B2" s="44"/>
      <c r="C2" s="44"/>
      <c r="D2" s="44"/>
    </row>
    <row r="5" customFormat="false" ht="21.75" hidden="false" customHeight="true" outlineLevel="0" collapsed="false">
      <c r="A5" s="54" t="s">
        <v>86</v>
      </c>
      <c r="B5" s="54"/>
      <c r="C5" s="54"/>
      <c r="D5" s="54"/>
    </row>
    <row r="6" customFormat="false" ht="4.5" hidden="false" customHeight="true" outlineLevel="0" collapsed="false"/>
    <row r="7" customFormat="false" ht="37.5" hidden="false" customHeight="true" outlineLevel="0" collapsed="false">
      <c r="B7" s="55" t="s">
        <v>87</v>
      </c>
      <c r="C7" s="56" t="s">
        <v>88</v>
      </c>
    </row>
    <row r="8" customFormat="false" ht="37.5" hidden="false" customHeight="true" outlineLevel="0" collapsed="false">
      <c r="B8" s="55" t="s">
        <v>38</v>
      </c>
      <c r="C8" s="56" t="s">
        <v>89</v>
      </c>
    </row>
    <row r="9" customFormat="false" ht="37.5" hidden="false" customHeight="true" outlineLevel="0" collapsed="false">
      <c r="B9" s="55" t="s">
        <v>90</v>
      </c>
      <c r="C9" s="56" t="s">
        <v>91</v>
      </c>
    </row>
    <row r="10" customFormat="false" ht="37.5" hidden="false" customHeight="true" outlineLevel="0" collapsed="false">
      <c r="B10" s="55" t="s">
        <v>92</v>
      </c>
      <c r="C10" s="56" t="s">
        <v>93</v>
      </c>
    </row>
    <row r="11" customFormat="false" ht="7.5" hidden="false" customHeight="true" outlineLevel="0" collapsed="false"/>
    <row r="12" customFormat="false" ht="21.75" hidden="false" customHeight="true" outlineLevel="0" collapsed="false">
      <c r="A12" s="54" t="s">
        <v>94</v>
      </c>
      <c r="B12" s="54"/>
      <c r="C12" s="54"/>
      <c r="D12" s="54"/>
    </row>
    <row r="13" customFormat="false" ht="4.5" hidden="false" customHeight="true" outlineLevel="0" collapsed="false"/>
    <row r="14" customFormat="false" ht="37.5" hidden="false" customHeight="true" outlineLevel="0" collapsed="false">
      <c r="B14" s="55" t="s">
        <v>11</v>
      </c>
      <c r="C14" s="56" t="s">
        <v>95</v>
      </c>
    </row>
    <row r="15" customFormat="false" ht="37.5" hidden="false" customHeight="true" outlineLevel="0" collapsed="false">
      <c r="B15" s="55" t="s">
        <v>96</v>
      </c>
      <c r="C15" s="56" t="s">
        <v>97</v>
      </c>
    </row>
    <row r="16" customFormat="false" ht="37.5" hidden="false" customHeight="true" outlineLevel="0" collapsed="false">
      <c r="B16" s="55" t="s">
        <v>13</v>
      </c>
      <c r="C16" s="56" t="s">
        <v>98</v>
      </c>
    </row>
    <row r="17" customFormat="false" ht="37.5" hidden="false" customHeight="true" outlineLevel="0" collapsed="false">
      <c r="B17" s="55" t="s">
        <v>99</v>
      </c>
      <c r="C17" s="56" t="s">
        <v>100</v>
      </c>
    </row>
    <row r="18" customFormat="false" ht="37.5" hidden="false" customHeight="true" outlineLevel="0" collapsed="false">
      <c r="B18" s="55" t="s">
        <v>101</v>
      </c>
      <c r="C18" s="56" t="s">
        <v>102</v>
      </c>
    </row>
    <row r="19" customFormat="false" ht="7.5" hidden="false" customHeight="true" outlineLevel="0" collapsed="false"/>
    <row r="20" customFormat="false" ht="21.75" hidden="false" customHeight="true" outlineLevel="0" collapsed="false">
      <c r="A20" s="54" t="s">
        <v>103</v>
      </c>
      <c r="B20" s="54"/>
      <c r="C20" s="54"/>
      <c r="D20" s="54"/>
    </row>
    <row r="21" customFormat="false" ht="4.5" hidden="false" customHeight="true" outlineLevel="0" collapsed="false"/>
    <row r="22" customFormat="false" ht="37.5" hidden="false" customHeight="true" outlineLevel="0" collapsed="false">
      <c r="B22" s="55" t="s">
        <v>104</v>
      </c>
      <c r="C22" s="56" t="s">
        <v>105</v>
      </c>
    </row>
    <row r="23" customFormat="false" ht="37.5" hidden="false" customHeight="true" outlineLevel="0" collapsed="false">
      <c r="B23" s="55" t="s">
        <v>106</v>
      </c>
      <c r="C23" s="56" t="s">
        <v>107</v>
      </c>
    </row>
    <row r="24" customFormat="false" ht="37.5" hidden="false" customHeight="true" outlineLevel="0" collapsed="false">
      <c r="B24" s="55" t="s">
        <v>108</v>
      </c>
      <c r="C24" s="56" t="s">
        <v>109</v>
      </c>
    </row>
    <row r="25" customFormat="false" ht="37.5" hidden="false" customHeight="true" outlineLevel="0" collapsed="false">
      <c r="B25" s="55" t="s">
        <v>110</v>
      </c>
      <c r="C25" s="56" t="s">
        <v>111</v>
      </c>
    </row>
    <row r="26" customFormat="false" ht="37.5" hidden="false" customHeight="true" outlineLevel="0" collapsed="false">
      <c r="B26" s="55" t="s">
        <v>112</v>
      </c>
      <c r="C26" s="56" t="s">
        <v>113</v>
      </c>
    </row>
    <row r="27" customFormat="false" ht="7.5" hidden="false" customHeight="true" outlineLevel="0" collapsed="false"/>
    <row r="28" customFormat="false" ht="21.75" hidden="false" customHeight="true" outlineLevel="0" collapsed="false">
      <c r="A28" s="54" t="s">
        <v>114</v>
      </c>
      <c r="B28" s="54"/>
      <c r="C28" s="54"/>
      <c r="D28" s="54"/>
    </row>
    <row r="29" customFormat="false" ht="4.5" hidden="false" customHeight="true" outlineLevel="0" collapsed="false"/>
    <row r="30" customFormat="false" ht="37.5" hidden="false" customHeight="true" outlineLevel="0" collapsed="false">
      <c r="B30" s="55" t="s">
        <v>115</v>
      </c>
      <c r="C30" s="56" t="s">
        <v>116</v>
      </c>
    </row>
    <row r="31" customFormat="false" ht="37.5" hidden="false" customHeight="true" outlineLevel="0" collapsed="false">
      <c r="B31" s="55" t="s">
        <v>117</v>
      </c>
      <c r="C31" s="56" t="s">
        <v>118</v>
      </c>
    </row>
    <row r="32" customFormat="false" ht="37.5" hidden="false" customHeight="true" outlineLevel="0" collapsed="false">
      <c r="B32" s="55" t="s">
        <v>119</v>
      </c>
      <c r="C32" s="56" t="s">
        <v>120</v>
      </c>
    </row>
    <row r="33" customFormat="false" ht="37.5" hidden="false" customHeight="true" outlineLevel="0" collapsed="false">
      <c r="B33" s="55" t="s">
        <v>121</v>
      </c>
      <c r="C33" s="56" t="s">
        <v>122</v>
      </c>
    </row>
    <row r="34" customFormat="false" ht="7.5" hidden="false" customHeight="true" outlineLevel="0" collapsed="false"/>
    <row r="35" customFormat="false" ht="21.75" hidden="false" customHeight="true" outlineLevel="0" collapsed="false">
      <c r="A35" s="54" t="s">
        <v>123</v>
      </c>
      <c r="B35" s="54"/>
      <c r="C35" s="54"/>
      <c r="D35" s="54"/>
    </row>
    <row r="36" customFormat="false" ht="4.5" hidden="false" customHeight="true" outlineLevel="0" collapsed="false"/>
    <row r="37" customFormat="false" ht="37.5" hidden="false" customHeight="true" outlineLevel="0" collapsed="false">
      <c r="B37" s="55" t="s">
        <v>124</v>
      </c>
      <c r="C37" s="56" t="s">
        <v>125</v>
      </c>
    </row>
    <row r="38" customFormat="false" ht="37.5" hidden="false" customHeight="true" outlineLevel="0" collapsed="false">
      <c r="B38" s="55" t="s">
        <v>126</v>
      </c>
      <c r="C38" s="56" t="s">
        <v>127</v>
      </c>
    </row>
    <row r="39" customFormat="false" ht="37.5" hidden="false" customHeight="true" outlineLevel="0" collapsed="false">
      <c r="B39" s="55" t="s">
        <v>128</v>
      </c>
      <c r="C39" s="56" t="s">
        <v>129</v>
      </c>
    </row>
    <row r="40" customFormat="false" ht="37.5" hidden="false" customHeight="true" outlineLevel="0" collapsed="false">
      <c r="B40" s="55" t="s">
        <v>130</v>
      </c>
      <c r="C40" s="56" t="s">
        <v>131</v>
      </c>
    </row>
    <row r="41" customFormat="false" ht="7.5" hidden="false" customHeight="true" outlineLevel="0" collapsed="false"/>
    <row r="42" customFormat="false" ht="24" hidden="false" customHeight="true" outlineLevel="0" collapsed="false">
      <c r="A42" s="43" t="s">
        <v>132</v>
      </c>
      <c r="B42" s="43"/>
      <c r="C42" s="43"/>
      <c r="D42" s="43"/>
    </row>
  </sheetData>
  <mergeCells count="7">
    <mergeCell ref="A2:D2"/>
    <mergeCell ref="A5:D5"/>
    <mergeCell ref="A12:D12"/>
    <mergeCell ref="A20:D20"/>
    <mergeCell ref="A28:D28"/>
    <mergeCell ref="A35:D35"/>
    <mergeCell ref="A42:D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2026-04-16T08:28:13Z</dcterms:created>
  <dc:creator>openpyxl</dc:creator>
  <dc:description/>
  <dc:language>en-US</dc:language>
  <cp:lastModifiedBy/>
  <dcterms:modified xsi:type="dcterms:W3CDTF">2026-04-16T08:28:13Z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