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Wartungsplan" sheetId="1" state="visible" r:id="rId1"/>
    <sheet xmlns:r="http://schemas.openxmlformats.org/officeDocument/2006/relationships" name="Kostenrechner" sheetId="2" state="visible" r:id="rId2"/>
    <sheet xmlns:r="http://schemas.openxmlformats.org/officeDocument/2006/relationships" name="MTBF-Berechnung" sheetId="3" state="visible" r:id="rId3"/>
    <sheet xmlns:r="http://schemas.openxmlformats.org/officeDocument/2006/relationships" name="Anleitung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DD.MM.YYYY"/>
    <numFmt numFmtId="165" formatCode="€ #,##0.00"/>
    <numFmt numFmtId="166" formatCode="0.0"/>
  </numFmts>
  <fonts count="12">
    <font>
      <name val="Calibri"/>
      <family val="2"/>
      <color theme="1"/>
      <sz val="11"/>
      <scheme val="minor"/>
    </font>
    <font>
      <b val="1"/>
      <color rgb="002E75B6"/>
      <sz val="16"/>
    </font>
    <font>
      <i val="1"/>
      <color rgb="00666666"/>
      <sz val="10"/>
    </font>
    <font>
      <b val="1"/>
      <color rgb="00FFFFFF"/>
      <sz val="11"/>
    </font>
    <font>
      <b val="1"/>
    </font>
    <font>
      <b val="1"/>
      <sz val="12"/>
    </font>
    <font>
      <b val="1"/>
      <color rgb="00FFFFFF"/>
    </font>
    <font>
      <b val="1"/>
      <color rgb="00006600"/>
    </font>
    <font>
      <i val="1"/>
      <sz val="10"/>
    </font>
    <font>
      <b val="1"/>
      <color rgb="00006600"/>
      <sz val="14"/>
    </font>
    <font>
      <i val="1"/>
      <color rgb="00CC0000"/>
    </font>
    <font>
      <b val="1"/>
      <sz val="11"/>
    </font>
  </fonts>
  <fills count="6">
    <fill>
      <patternFill/>
    </fill>
    <fill>
      <patternFill patternType="gray125"/>
    </fill>
    <fill>
      <patternFill patternType="solid">
        <fgColor rgb="002E75B6"/>
      </patternFill>
    </fill>
    <fill>
      <patternFill patternType="solid">
        <fgColor rgb="00FFFF00"/>
      </patternFill>
    </fill>
    <fill>
      <patternFill patternType="solid">
        <fgColor rgb="005B9BD5"/>
      </patternFill>
    </fill>
    <fill>
      <patternFill patternType="solid">
        <fgColor rgb="00E2EFDA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0" fillId="3" borderId="1" applyAlignment="1" pivotButton="0" quotePrefix="0" xfId="0">
      <alignment horizontal="center" vertical="center"/>
    </xf>
    <xf numFmtId="164" fontId="0" fillId="3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4" fillId="0" borderId="0" pivotButton="0" quotePrefix="0" xfId="0"/>
    <xf numFmtId="0" fontId="6" fillId="4" borderId="0" pivotButton="0" quotePrefix="0" xfId="0"/>
    <xf numFmtId="0" fontId="6" fillId="2" borderId="0" pivotButton="0" quotePrefix="0" xfId="0"/>
    <xf numFmtId="165" fontId="7" fillId="0" borderId="1" pivotButton="0" quotePrefix="0" xfId="0"/>
    <xf numFmtId="0" fontId="4" fillId="5" borderId="0" pivotButton="0" quotePrefix="0" xfId="0"/>
    <xf numFmtId="165" fontId="7" fillId="5" borderId="1" pivotButton="0" quotePrefix="0" xfId="0"/>
    <xf numFmtId="0" fontId="8" fillId="0" borderId="0" pivotButton="0" quotePrefix="0" xfId="0"/>
    <xf numFmtId="0" fontId="9" fillId="0" borderId="1" pivotButton="0" quotePrefix="0" xfId="0"/>
    <xf numFmtId="166" fontId="0" fillId="0" borderId="1" pivotButton="0" quotePrefix="0" xfId="0"/>
    <xf numFmtId="0" fontId="10" fillId="0" borderId="0" pivotButton="0" quotePrefix="0" xfId="0"/>
    <xf numFmtId="0" fontId="11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FCCCC"/>
          <bgColor rgb="00FFCCCC"/>
        </patternFill>
      </fill>
    </dxf>
    <dxf>
      <fill>
        <patternFill patternType="solid">
          <fgColor rgb="00FFFFCC"/>
          <bgColor rgb="00FFFFCC"/>
        </patternFill>
      </fill>
    </dxf>
    <dxf>
      <fill>
        <patternFill patternType="solid">
          <fgColor rgb="00CCFFCC"/>
          <bgColor rgb="00CCFFC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9"/>
  <sheetViews>
    <sheetView workbookViewId="0">
      <selection activeCell="A1" sqref="A1"/>
    </sheetView>
  </sheetViews>
  <sheetFormatPr baseColWidth="8" defaultRowHeight="15"/>
  <cols>
    <col width="14" customWidth="1" min="1" max="1"/>
    <col width="25" customWidth="1" min="2" max="2"/>
    <col width="15" customWidth="1" min="3" max="3"/>
    <col width="16" customWidth="1" min="4" max="4"/>
    <col width="16" customWidth="1" min="5" max="5"/>
    <col width="16" customWidth="1" min="6" max="6"/>
    <col width="22" customWidth="1" min="7" max="7"/>
    <col width="16" customWidth="1" min="8" max="8"/>
    <col width="30" customWidth="1" min="9" max="9"/>
  </cols>
  <sheetData>
    <row r="1">
      <c r="A1" s="1" t="inlineStr">
        <is>
          <t>WARTUNGSPLAN - Instandhaltungsübersicht</t>
        </is>
      </c>
    </row>
    <row r="2">
      <c r="A2" s="2" t="inlineStr">
        <is>
          <t>Gemäß DIN 31051 - Wartung, Inspektion, Instandsetzung, Verbesserung</t>
        </is>
      </c>
    </row>
    <row r="4">
      <c r="A4" s="3" t="inlineStr">
        <is>
          <t>Inventar-Nr.</t>
        </is>
      </c>
      <c r="B4" s="3" t="inlineStr">
        <is>
          <t>Bezeichnung</t>
        </is>
      </c>
      <c r="C4" s="3" t="inlineStr">
        <is>
          <t>Standort</t>
        </is>
      </c>
      <c r="D4" s="3" t="inlineStr">
        <is>
          <t>Intervall (Tage)</t>
        </is>
      </c>
      <c r="E4" s="3" t="inlineStr">
        <is>
          <t>Letzte Wartung</t>
        </is>
      </c>
      <c r="F4" s="3" t="inlineStr">
        <is>
          <t>Nächste Wartung</t>
        </is>
      </c>
      <c r="G4" s="3" t="inlineStr">
        <is>
          <t>Verantwortlich</t>
        </is>
      </c>
      <c r="H4" s="3" t="inlineStr">
        <is>
          <t>Status</t>
        </is>
      </c>
      <c r="I4" s="3" t="inlineStr">
        <is>
          <t>Anmerkungen</t>
        </is>
      </c>
    </row>
    <row r="5">
      <c r="A5" s="4" t="inlineStr">
        <is>
          <t>MA-2025-01</t>
        </is>
      </c>
      <c r="B5" s="4" t="inlineStr">
        <is>
          <t>CNC-Fräse B300</t>
        </is>
      </c>
      <c r="C5" s="4" t="inlineStr">
        <is>
          <t>Halle A</t>
        </is>
      </c>
      <c r="D5" s="5" t="n">
        <v>30</v>
      </c>
      <c r="E5" s="6" t="inlineStr">
        <is>
          <t>15.12.2024</t>
        </is>
      </c>
      <c r="F5" s="7">
        <f>E5+D5</f>
        <v/>
      </c>
      <c r="G5" s="4" t="inlineStr">
        <is>
          <t>Hr. Müller</t>
        </is>
      </c>
      <c r="H5" s="8">
        <f>IF(F5&lt;TODAY(),"⚠️ ÜBERFÄLLIG",IF(F5&lt;TODAY()+7,"⏰ Bald fällig","✅ OK"))</f>
        <v/>
      </c>
      <c r="I5" s="4" t="inlineStr">
        <is>
          <t>Regelmäßige Schmierung</t>
        </is>
      </c>
    </row>
    <row r="6">
      <c r="A6" s="4" t="inlineStr">
        <is>
          <t>MA-2025-02</t>
        </is>
      </c>
      <c r="B6" s="4" t="inlineStr">
        <is>
          <t>Hydraulikpresse HP-500</t>
        </is>
      </c>
      <c r="C6" s="4" t="inlineStr">
        <is>
          <t>Halle B</t>
        </is>
      </c>
      <c r="D6" s="5" t="n">
        <v>90</v>
      </c>
      <c r="E6" s="6" t="inlineStr">
        <is>
          <t>01.11.2024</t>
        </is>
      </c>
      <c r="F6" s="7">
        <f>E6+D6</f>
        <v/>
      </c>
      <c r="G6" s="4" t="inlineStr">
        <is>
          <t>Fr. Schmidt</t>
        </is>
      </c>
      <c r="H6" s="8">
        <f>IF(F6&lt;TODAY(),"⚠️ ÜBERFÄLLIG",IF(F6&lt;TODAY()+7,"⏰ Bald fällig","✅ OK"))</f>
        <v/>
      </c>
      <c r="I6" s="4" t="inlineStr">
        <is>
          <t>Druckprüfung</t>
        </is>
      </c>
    </row>
    <row r="7">
      <c r="A7" s="4" t="inlineStr">
        <is>
          <t>MA-2025-03</t>
        </is>
      </c>
      <c r="B7" s="4" t="inlineStr">
        <is>
          <t>Förderband FB-200</t>
        </is>
      </c>
      <c r="C7" s="4" t="inlineStr">
        <is>
          <t>Logistik</t>
        </is>
      </c>
      <c r="D7" s="5" t="n">
        <v>60</v>
      </c>
      <c r="E7" s="6" t="inlineStr">
        <is>
          <t>20.12.2024</t>
        </is>
      </c>
      <c r="F7" s="7">
        <f>E7+D7</f>
        <v/>
      </c>
      <c r="G7" s="4" t="inlineStr">
        <is>
          <t>Hr. Weber</t>
        </is>
      </c>
      <c r="H7" s="8">
        <f>IF(F7&lt;TODAY(),"⚠️ ÜBERFÄLLIG",IF(F7&lt;TODAY()+7,"⏰ Bald fällig","✅ OK"))</f>
        <v/>
      </c>
      <c r="I7" s="4" t="inlineStr">
        <is>
          <t>Bandspannung prüfen</t>
        </is>
      </c>
    </row>
    <row r="8">
      <c r="A8" s="4" t="inlineStr">
        <is>
          <t>MA-2025-04</t>
        </is>
      </c>
      <c r="B8" s="4" t="inlineStr">
        <is>
          <t>Kompressor K-100</t>
        </is>
      </c>
      <c r="C8" s="4" t="inlineStr">
        <is>
          <t>Technikraum</t>
        </is>
      </c>
      <c r="D8" s="5" t="n">
        <v>180</v>
      </c>
      <c r="E8" s="6" t="inlineStr">
        <is>
          <t>15.06.2024</t>
        </is>
      </c>
      <c r="F8" s="7">
        <f>E8+D8</f>
        <v/>
      </c>
      <c r="G8" s="4" t="inlineStr">
        <is>
          <t>Extern: Firma XY</t>
        </is>
      </c>
      <c r="H8" s="8">
        <f>IF(F8&lt;TODAY(),"⚠️ ÜBERFÄLLIG",IF(F8&lt;TODAY()+7,"⏰ Bald fällig","✅ OK"))</f>
        <v/>
      </c>
      <c r="I8" s="4" t="inlineStr">
        <is>
          <t>Filteraustausch</t>
        </is>
      </c>
    </row>
    <row r="9">
      <c r="A9" s="4" t="inlineStr">
        <is>
          <t>MA-2025-05</t>
        </is>
      </c>
      <c r="B9" s="4" t="inlineStr">
        <is>
          <t>Schweißroboter SR-01</t>
        </is>
      </c>
      <c r="C9" s="4" t="inlineStr">
        <is>
          <t>Halle A</t>
        </is>
      </c>
      <c r="D9" s="5" t="n">
        <v>30</v>
      </c>
      <c r="E9" s="6" t="inlineStr">
        <is>
          <t>10.01.2025</t>
        </is>
      </c>
      <c r="F9" s="7">
        <f>E9+D9</f>
        <v/>
      </c>
      <c r="G9" s="4" t="inlineStr">
        <is>
          <t>Hr. Müller</t>
        </is>
      </c>
      <c r="H9" s="8">
        <f>IF(F9&lt;TODAY(),"⚠️ ÜBERFÄLLIG",IF(F9&lt;TODAY()+7,"⏰ Bald fällig","✅ OK"))</f>
        <v/>
      </c>
      <c r="I9" s="4" t="inlineStr">
        <is>
          <t>Kalibrierung</t>
        </is>
      </c>
    </row>
    <row r="10">
      <c r="A10" s="4" t="inlineStr">
        <is>
          <t>MA-2025-06</t>
        </is>
      </c>
      <c r="B10" s="4" t="inlineStr">
        <is>
          <t>Drehmaschine DM-400</t>
        </is>
      </c>
      <c r="C10" s="4" t="inlineStr">
        <is>
          <t>Halle C</t>
        </is>
      </c>
      <c r="D10" s="5" t="n">
        <v>45</v>
      </c>
      <c r="E10" s="6" t="inlineStr">
        <is>
          <t>05.12.2024</t>
        </is>
      </c>
      <c r="F10" s="7">
        <f>E10+D10</f>
        <v/>
      </c>
      <c r="G10" s="4" t="inlineStr">
        <is>
          <t>Hr. Bauer</t>
        </is>
      </c>
      <c r="H10" s="8">
        <f>IF(F10&lt;TODAY(),"⚠️ ÜBERFÄLLIG",IF(F10&lt;TODAY()+7,"⏰ Bald fällig","✅ OK"))</f>
        <v/>
      </c>
      <c r="I10" s="4" t="inlineStr">
        <is>
          <t>Ölwechsel</t>
        </is>
      </c>
    </row>
    <row r="11">
      <c r="A11" s="4" t="inlineStr">
        <is>
          <t>MA-2025-07</t>
        </is>
      </c>
      <c r="B11" s="4" t="inlineStr">
        <is>
          <t>Kran K-50</t>
        </is>
      </c>
      <c r="C11" s="4" t="inlineStr">
        <is>
          <t>Außenbereich</t>
        </is>
      </c>
      <c r="D11" s="5" t="n">
        <v>365</v>
      </c>
      <c r="E11" s="6" t="inlineStr">
        <is>
          <t>01.01.2024</t>
        </is>
      </c>
      <c r="F11" s="7">
        <f>E11+D11</f>
        <v/>
      </c>
      <c r="G11" s="4" t="inlineStr">
        <is>
          <t>TÜV</t>
        </is>
      </c>
      <c r="H11" s="8">
        <f>IF(F11&lt;TODAY(),"⚠️ ÜBERFÄLLIG",IF(F11&lt;TODAY()+7,"⏰ Bald fällig","✅ OK"))</f>
        <v/>
      </c>
      <c r="I11" s="4" t="inlineStr">
        <is>
          <t>Jährliche Sicherheitsprüfung</t>
        </is>
      </c>
    </row>
    <row r="12">
      <c r="A12" s="4" t="inlineStr">
        <is>
          <t>MA-2025-08</t>
        </is>
      </c>
      <c r="B12" s="4" t="inlineStr">
        <is>
          <t>Klimaanlage KL-01</t>
        </is>
      </c>
      <c r="C12" s="4" t="inlineStr">
        <is>
          <t>Büro</t>
        </is>
      </c>
      <c r="D12" s="5" t="n">
        <v>90</v>
      </c>
      <c r="E12" s="6" t="inlineStr">
        <is>
          <t>15.10.2024</t>
        </is>
      </c>
      <c r="F12" s="7">
        <f>E12+D12</f>
        <v/>
      </c>
      <c r="G12" s="4" t="inlineStr">
        <is>
          <t>Extern: Klima GmbH</t>
        </is>
      </c>
      <c r="H12" s="8">
        <f>IF(F12&lt;TODAY(),"⚠️ ÜBERFÄLLIG",IF(F12&lt;TODAY()+7,"⏰ Bald fällig","✅ OK"))</f>
        <v/>
      </c>
      <c r="I12" s="4" t="inlineStr">
        <is>
          <t>Filterwechsel</t>
        </is>
      </c>
    </row>
    <row r="15">
      <c r="A15" s="9" t="inlineStr">
        <is>
          <t>Legende:</t>
        </is>
      </c>
    </row>
    <row r="16">
      <c r="A16" t="inlineStr">
        <is>
          <t>🔴 Rot = Überfällig</t>
        </is>
      </c>
    </row>
    <row r="17">
      <c r="A17" t="inlineStr">
        <is>
          <t>🟡 Gelb = In den nächsten 7 Tagen fällig</t>
        </is>
      </c>
    </row>
    <row r="18">
      <c r="A18" t="inlineStr">
        <is>
          <t>🟢 Grün = OK (mehr als 7 Tage Zeit)</t>
        </is>
      </c>
    </row>
    <row r="19">
      <c r="A19" t="inlineStr">
        <is>
          <t>Gelbe Zellen = Eingabefelder (anpassen)</t>
        </is>
      </c>
    </row>
  </sheetData>
  <mergeCells count="2">
    <mergeCell ref="A2:H2"/>
    <mergeCell ref="A1:H1"/>
  </mergeCells>
  <conditionalFormatting sqref="F5:F50">
    <cfRule type="expression" priority="1" dxfId="0">
      <formula>F5&lt;TODAY()</formula>
    </cfRule>
    <cfRule type="expression" priority="2" dxfId="1">
      <formula>AND(F5&gt;=TODAY(),F5&lt;TODAY()+7)</formula>
    </cfRule>
    <cfRule type="expression" priority="3" dxfId="2">
      <formula>F5&gt;=TODAY()+7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5"/>
  <sheetViews>
    <sheetView workbookViewId="0">
      <selection activeCell="A1" sqref="A1"/>
    </sheetView>
  </sheetViews>
  <sheetFormatPr baseColWidth="8" defaultRowHeight="15"/>
  <cols>
    <col width="35" customWidth="1" min="1" max="1"/>
    <col width="20" customWidth="1" min="2" max="2"/>
  </cols>
  <sheetData>
    <row r="1">
      <c r="A1" s="1" t="inlineStr">
        <is>
          <t>💰 WARTUNGSKOSTEN-KALKULATOR</t>
        </is>
      </c>
    </row>
    <row r="3">
      <c r="A3" s="10" t="inlineStr">
        <is>
          <t>Eingabeparameter</t>
        </is>
      </c>
    </row>
    <row r="5">
      <c r="A5" s="9" t="inlineStr">
        <is>
          <t>Anzahl der Maschinen/Anlagen:</t>
        </is>
      </c>
      <c r="B5" s="5" t="n">
        <v>10</v>
      </c>
    </row>
    <row r="6">
      <c r="A6" s="9" t="inlineStr">
        <is>
          <t>Dauer pro Wartung (Stunden):</t>
        </is>
      </c>
      <c r="B6" s="5" t="n">
        <v>2.5</v>
      </c>
    </row>
    <row r="7">
      <c r="A7" s="9" t="inlineStr">
        <is>
          <t>Wartungen pro Jahr (Frequenz):</t>
        </is>
      </c>
      <c r="B7" s="5" t="n">
        <v>12</v>
      </c>
    </row>
    <row r="8">
      <c r="A8" s="9" t="inlineStr">
        <is>
          <t>Stundensatz Techniker (€):</t>
        </is>
      </c>
      <c r="B8" s="5" t="n">
        <v>65</v>
      </c>
    </row>
    <row r="9">
      <c r="A9" s="9" t="inlineStr">
        <is>
          <t>Materialkosten pro Wartung (€):</t>
        </is>
      </c>
      <c r="B9" s="5" t="n">
        <v>50</v>
      </c>
    </row>
    <row r="11">
      <c r="A11" s="11" t="inlineStr">
        <is>
          <t>Berechnungsergebnisse</t>
        </is>
      </c>
    </row>
    <row r="12">
      <c r="A12" s="9" t="inlineStr">
        <is>
          <t>Arbeitskosten pro Wartung (€):</t>
        </is>
      </c>
      <c r="B12" s="12">
        <f>B6*B8</f>
        <v/>
      </c>
    </row>
    <row r="13">
      <c r="A13" s="9" t="inlineStr">
        <is>
          <t>Gesamtkosten pro Wartung (€):</t>
        </is>
      </c>
      <c r="B13" s="12">
        <f>B6*B8+B9</f>
        <v/>
      </c>
    </row>
    <row r="14">
      <c r="A14" s="9" t="inlineStr">
        <is>
          <t>Kosten pro Maschine/Jahr (€):</t>
        </is>
      </c>
      <c r="B14" s="12">
        <f>(B6*B8+B9)*B7</f>
        <v/>
      </c>
    </row>
    <row r="15">
      <c r="A15" s="13" t="inlineStr">
        <is>
          <t>Geschätzte Jahreskosten gesamt (€):</t>
        </is>
      </c>
      <c r="B15" s="14">
        <f>B5*(B6*B8+B9)*B7</f>
        <v/>
      </c>
    </row>
  </sheetData>
  <mergeCells count="3">
    <mergeCell ref="A1:D1"/>
    <mergeCell ref="A3:B3"/>
    <mergeCell ref="A11:C1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12" customWidth="1" min="1" max="1"/>
    <col width="20" customWidth="1" min="2" max="2"/>
    <col width="16" customWidth="1" min="3" max="3"/>
    <col width="18" customWidth="1" min="4" max="4"/>
    <col width="18" customWidth="1" min="5" max="5"/>
    <col width="28" customWidth="1" min="6" max="6"/>
  </cols>
  <sheetData>
    <row r="1">
      <c r="A1" s="1" t="inlineStr">
        <is>
          <t>📊 MTBF-BERECHNUNG (Mean Time Between Failures)</t>
        </is>
      </c>
    </row>
    <row r="3">
      <c r="A3" s="15" t="inlineStr">
        <is>
          <t>Die MTBF gibt die mittlere Betriebsdauer zwischen zwei Ausfällen an.</t>
        </is>
      </c>
    </row>
    <row r="4">
      <c r="A4" s="2" t="inlineStr">
        <is>
          <t>Formel: MTBF = Gesamtbetriebszeit / Anzahl der Ausfälle</t>
        </is>
      </c>
    </row>
    <row r="6">
      <c r="A6" s="3" t="inlineStr">
        <is>
          <t>Nr.</t>
        </is>
      </c>
      <c r="B6" s="3" t="inlineStr">
        <is>
          <t>Maschine</t>
        </is>
      </c>
      <c r="C6" s="3" t="inlineStr">
        <is>
          <t>Ausfall-Datum</t>
        </is>
      </c>
      <c r="D6" s="3" t="inlineStr">
        <is>
          <t>Reparatur beendet</t>
        </is>
      </c>
      <c r="E6" s="3" t="inlineStr">
        <is>
          <t>Ausfallzeit (Std)</t>
        </is>
      </c>
      <c r="F6" s="3" t="inlineStr">
        <is>
          <t>Betriebszeit bis Ausfall (Std)</t>
        </is>
      </c>
    </row>
    <row r="7">
      <c r="A7" s="8" t="n">
        <v>1</v>
      </c>
      <c r="B7" s="8" t="inlineStr">
        <is>
          <t>CNC-Fräse B300</t>
        </is>
      </c>
      <c r="C7" s="8" t="inlineStr">
        <is>
          <t>15.03.2024</t>
        </is>
      </c>
      <c r="D7" s="8" t="inlineStr">
        <is>
          <t>16.03.2024</t>
        </is>
      </c>
      <c r="E7" s="5" t="n">
        <v>8</v>
      </c>
      <c r="F7" s="5" t="n">
        <v>720</v>
      </c>
    </row>
    <row r="8">
      <c r="A8" s="8" t="n">
        <v>2</v>
      </c>
      <c r="B8" s="8" t="inlineStr">
        <is>
          <t>CNC-Fräse B300</t>
        </is>
      </c>
      <c r="C8" s="8" t="inlineStr">
        <is>
          <t>10.06.2024</t>
        </is>
      </c>
      <c r="D8" s="8" t="inlineStr">
        <is>
          <t>10.06.2024</t>
        </is>
      </c>
      <c r="E8" s="5" t="n">
        <v>4</v>
      </c>
      <c r="F8" s="5" t="n">
        <v>680</v>
      </c>
    </row>
    <row r="9">
      <c r="A9" s="8" t="n">
        <v>3</v>
      </c>
      <c r="B9" s="8" t="inlineStr">
        <is>
          <t>CNC-Fräse B300</t>
        </is>
      </c>
      <c r="C9" s="8" t="inlineStr">
        <is>
          <t>25.09.2024</t>
        </is>
      </c>
      <c r="D9" s="8" t="inlineStr">
        <is>
          <t>26.09.2024</t>
        </is>
      </c>
      <c r="E9" s="5" t="n">
        <v>12</v>
      </c>
      <c r="F9" s="5" t="n">
        <v>840</v>
      </c>
    </row>
    <row r="10">
      <c r="A10" s="8" t="n">
        <v>4</v>
      </c>
      <c r="B10" s="8" t="inlineStr">
        <is>
          <t>CNC-Fräse B300</t>
        </is>
      </c>
      <c r="C10" s="8" t="inlineStr">
        <is>
          <t>20.12.2024</t>
        </is>
      </c>
      <c r="D10" s="8" t="inlineStr">
        <is>
          <t>20.12.2024</t>
        </is>
      </c>
      <c r="E10" s="5" t="n">
        <v>3</v>
      </c>
      <c r="F10" s="5" t="n">
        <v>700</v>
      </c>
    </row>
    <row r="13">
      <c r="A13" s="11" t="inlineStr">
        <is>
          <t>MTBF-Ergebnis</t>
        </is>
      </c>
    </row>
    <row r="14">
      <c r="A14" s="9" t="inlineStr">
        <is>
          <t>Gesamtbetriebszeit (Std):</t>
        </is>
      </c>
      <c r="B14" s="4">
        <f>SUM(F7:F20)</f>
        <v/>
      </c>
    </row>
    <row r="15">
      <c r="A15" s="9" t="inlineStr">
        <is>
          <t>Anzahl Ausfälle:</t>
        </is>
      </c>
      <c r="B15" s="4">
        <f>COUNTA(A7:A20)</f>
        <v/>
      </c>
    </row>
    <row r="16">
      <c r="A16" s="9" t="inlineStr">
        <is>
          <t>MTBF (Stunden):</t>
        </is>
      </c>
      <c r="B16" s="16">
        <f>IF(B15&gt;0,B14/B15,0)</f>
        <v/>
      </c>
    </row>
    <row r="17">
      <c r="A17" s="9" t="inlineStr">
        <is>
          <t>MTBF (Tage):</t>
        </is>
      </c>
      <c r="B17" s="17">
        <f>B16/24</f>
        <v/>
      </c>
    </row>
    <row r="19">
      <c r="A19" s="18" t="inlineStr">
        <is>
          <t>⚠️ Hinweis: Das Wartungsintervall sollte kürzer sein als die MTBF!</t>
        </is>
      </c>
    </row>
  </sheetData>
  <mergeCells count="5">
    <mergeCell ref="A13:C13"/>
    <mergeCell ref="A19:F19"/>
    <mergeCell ref="A1:F1"/>
    <mergeCell ref="A4:F4"/>
    <mergeCell ref="A3:F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24"/>
  <sheetViews>
    <sheetView workbookViewId="0">
      <selection activeCell="A1" sqref="A1"/>
    </sheetView>
  </sheetViews>
  <sheetFormatPr baseColWidth="8" defaultRowHeight="15"/>
  <cols>
    <col width="5" customWidth="1" min="1" max="1"/>
    <col width="80" customWidth="1" min="2" max="2"/>
  </cols>
  <sheetData>
    <row r="1">
      <c r="A1" s="1" t="inlineStr">
        <is>
          <t>📘 ANLEITUNG - Wartungsplan Excel-Vorlage</t>
        </is>
      </c>
    </row>
    <row r="2">
      <c r="A2" t="inlineStr"/>
      <c r="B2" t="inlineStr"/>
    </row>
    <row r="3">
      <c r="A3" s="19" t="inlineStr">
        <is>
          <t>Verwendung des Wartungsplans:</t>
        </is>
      </c>
    </row>
    <row r="4">
      <c r="A4" t="inlineStr">
        <is>
          <t>1.</t>
        </is>
      </c>
      <c r="B4" t="inlineStr">
        <is>
          <t>Tragen Sie Ihre Maschinen/Anlagen in die Tabelle 'Wartungsplan' ein</t>
        </is>
      </c>
    </row>
    <row r="5">
      <c r="A5" t="inlineStr">
        <is>
          <t>2.</t>
        </is>
      </c>
      <c r="B5" t="inlineStr">
        <is>
          <t>Geben Sie das Wartungsintervall in Tagen an (gelbe Zellen)</t>
        </is>
      </c>
    </row>
    <row r="6">
      <c r="A6" t="inlineStr">
        <is>
          <t>3.</t>
        </is>
      </c>
      <c r="B6" t="inlineStr">
        <is>
          <t>Erfassen Sie das Datum der letzten Wartung im Format TT.MM.JJJJ</t>
        </is>
      </c>
    </row>
    <row r="7">
      <c r="A7" t="inlineStr">
        <is>
          <t>4.</t>
        </is>
      </c>
      <c r="B7" t="inlineStr">
        <is>
          <t>Die nächste Wartung und der Status werden automatisch berechnet</t>
        </is>
      </c>
    </row>
    <row r="8">
      <c r="A8" t="inlineStr"/>
      <c r="B8" t="inlineStr"/>
    </row>
    <row r="9">
      <c r="A9" s="19" t="inlineStr">
        <is>
          <t>Bedingte Formatierung:</t>
        </is>
      </c>
    </row>
    <row r="10">
      <c r="A10" t="inlineStr">
        <is>
          <t>🔴</t>
        </is>
      </c>
      <c r="B10" t="inlineStr">
        <is>
          <t>Rote Zellen zeigen überfällige Wartungen an</t>
        </is>
      </c>
    </row>
    <row r="11">
      <c r="A11" t="inlineStr">
        <is>
          <t>🟡</t>
        </is>
      </c>
      <c r="B11" t="inlineStr">
        <is>
          <t>Gelbe Zellen zeigen Wartungen an, die in den nächsten 7 Tagen fällig sind</t>
        </is>
      </c>
    </row>
    <row r="12">
      <c r="A12" t="inlineStr">
        <is>
          <t>🟢</t>
        </is>
      </c>
      <c r="B12" t="inlineStr">
        <is>
          <t>Grüne Zellen zeigen, dass noch ausreichend Zeit ist</t>
        </is>
      </c>
    </row>
    <row r="13">
      <c r="A13" t="inlineStr"/>
      <c r="B13" t="inlineStr"/>
    </row>
    <row r="14">
      <c r="A14" s="19" t="inlineStr">
        <is>
          <t>Kostenrechner:</t>
        </is>
      </c>
    </row>
    <row r="15">
      <c r="A15" t="inlineStr"/>
      <c r="B15" t="inlineStr">
        <is>
          <t>Nutzen Sie Blatt 'Kostenrechner' um Ihre jährlichen Wartungskosten zu kalkulieren</t>
        </is>
      </c>
    </row>
    <row r="16">
      <c r="A16" t="inlineStr"/>
      <c r="B16" t="inlineStr"/>
    </row>
    <row r="17">
      <c r="A17" s="19" t="inlineStr">
        <is>
          <t>MTBF-Berechnung:</t>
        </is>
      </c>
    </row>
    <row r="18">
      <c r="A18" t="inlineStr"/>
      <c r="B18" t="inlineStr">
        <is>
          <t>Erfassen Sie Ausfälle im Blatt 'MTBF-Berechnung' zur Bestimmung optimaler Intervalle</t>
        </is>
      </c>
    </row>
    <row r="19">
      <c r="A19" t="inlineStr"/>
      <c r="B19" t="inlineStr"/>
    </row>
    <row r="20">
      <c r="A20" s="19" t="inlineStr">
        <is>
          <t>DIN 31051 - Instandhaltung:</t>
        </is>
      </c>
    </row>
    <row r="21">
      <c r="A21" t="inlineStr">
        <is>
          <t>•</t>
        </is>
      </c>
      <c r="B21" t="inlineStr">
        <is>
          <t>Wartung: Maßnahmen zur Verzögerung des Abbaus des vorhandenen Abnutzungsvorrats</t>
        </is>
      </c>
    </row>
    <row r="22">
      <c r="A22" t="inlineStr">
        <is>
          <t>•</t>
        </is>
      </c>
      <c r="B22" t="inlineStr">
        <is>
          <t>Inspektion: Maßnahmen zur Feststellung und Beurteilung des Ist-Zustandes</t>
        </is>
      </c>
    </row>
    <row r="23">
      <c r="A23" t="inlineStr">
        <is>
          <t>•</t>
        </is>
      </c>
      <c r="B23" t="inlineStr">
        <is>
          <t>Instandsetzung: Maßnahmen zur Rückführung in den funktionsfähigen Zustand</t>
        </is>
      </c>
    </row>
    <row r="24">
      <c r="A24" t="inlineStr">
        <is>
          <t>•</t>
        </is>
      </c>
      <c r="B24" t="inlineStr">
        <is>
          <t>Verbesserung: Maßnahmen zur Steigerung der Funktionssicherheit</t>
        </is>
      </c>
    </row>
  </sheetData>
  <mergeCells count="6">
    <mergeCell ref="A1:D1"/>
    <mergeCell ref="A17:D17"/>
    <mergeCell ref="A9:D9"/>
    <mergeCell ref="A3:D3"/>
    <mergeCell ref="A20:D20"/>
    <mergeCell ref="A14:D1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2026-01-18T06:32:06Z</dcterms:created>
  <dcterms:modified xmlns:dcterms="http://purl.org/dc/terms/" xmlns:xsi="http://www.w3.org/2001/XMLSchema-instance" xsi:type="dcterms:W3CDTF">2026-01-18T06:32:06Z</dcterms:modified>
</cp:coreProperties>
</file>