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nahmen" sheetId="1" state="visible" r:id="rId1"/>
    <sheet xmlns:r="http://schemas.openxmlformats.org/officeDocument/2006/relationships" name="Umsatzplanung" sheetId="2" state="visible" r:id="rId2"/>
    <sheet xmlns:r="http://schemas.openxmlformats.org/officeDocument/2006/relationships" name="Kostenplanung" sheetId="3" state="visible" r:id="rId3"/>
    <sheet xmlns:r="http://schemas.openxmlformats.org/officeDocument/2006/relationships" name="Investitionsplan" sheetId="4" state="visible" r:id="rId4"/>
    <sheet xmlns:r="http://schemas.openxmlformats.org/officeDocument/2006/relationships" name="Liquiditätsplan" sheetId="5" state="visible" r:id="rId5"/>
    <sheet xmlns:r="http://schemas.openxmlformats.org/officeDocument/2006/relationships" name="Rentabilitätsplan" sheetId="6" state="visible" r:id="rId6"/>
    <sheet xmlns:r="http://schemas.openxmlformats.org/officeDocument/2006/relationships" name="Schnellrechne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#,##0 €"/>
    <numFmt numFmtId="166" formatCode="#,##0 €;(#,##0 €);-"/>
  </numFmts>
  <fonts count="7">
    <font>
      <name val="Calibri"/>
      <family val="2"/>
      <color theme="1"/>
      <sz val="11"/>
      <scheme val="minor"/>
    </font>
    <font>
      <b val="1"/>
      <color rgb="00073763"/>
      <sz val="16"/>
    </font>
    <font>
      <b val="1"/>
      <color rgb="00000000"/>
    </font>
    <font>
      <b val="1"/>
      <color rgb="00FFFFFF"/>
    </font>
    <font>
      <color rgb="000000FF"/>
    </font>
    <font>
      <i val="1"/>
      <color rgb="00666666"/>
    </font>
    <font>
      <color rgb="00008000"/>
    </font>
  </fonts>
  <fills count="7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FFF00"/>
      </patternFill>
    </fill>
    <fill>
      <patternFill patternType="solid">
        <fgColor rgb="00E8F4FD"/>
      </patternFill>
    </fill>
    <fill>
      <patternFill patternType="solid">
        <fgColor rgb="00E0F2F1"/>
      </patternFill>
    </fill>
    <fill>
      <patternFill patternType="solid">
        <fgColor rgb="00FFF3E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0" fontId="3" fillId="2" borderId="0" pivotButton="0" quotePrefix="0" xfId="0"/>
    <xf numFmtId="164" fontId="4" fillId="3" borderId="0" pivotButton="0" quotePrefix="0" xfId="0"/>
    <xf numFmtId="0" fontId="4" fillId="3" borderId="0" pivotButton="0" quotePrefix="0" xfId="0"/>
    <xf numFmtId="165" fontId="4" fillId="3" borderId="0" pivotButton="0" quotePrefix="0" xfId="0"/>
    <xf numFmtId="0" fontId="5" fillId="0" borderId="0" pivotButton="0" quotePrefix="0" xfId="0"/>
    <xf numFmtId="0" fontId="3" fillId="2" borderId="1" applyAlignment="1" pivotButton="0" quotePrefix="0" xfId="0">
      <alignment horizontal="center"/>
    </xf>
    <xf numFmtId="0" fontId="0" fillId="0" borderId="1" pivotButton="0" quotePrefix="0" xfId="0"/>
    <xf numFmtId="0" fontId="4" fillId="0" borderId="1" pivotButton="0" quotePrefix="0" xfId="0"/>
    <xf numFmtId="165" fontId="4" fillId="0" borderId="1" pivotButton="0" quotePrefix="0" xfId="0"/>
    <xf numFmtId="0" fontId="0" fillId="4" borderId="1" pivotButton="0" quotePrefix="0" xfId="0"/>
    <xf numFmtId="165" fontId="0" fillId="4" borderId="1" pivotButton="0" quotePrefix="0" xfId="0"/>
    <xf numFmtId="0" fontId="2" fillId="5" borderId="1" pivotButton="0" quotePrefix="0" xfId="0"/>
    <xf numFmtId="165" fontId="2" fillId="5" borderId="1" pivotButton="0" quotePrefix="0" xfId="0"/>
    <xf numFmtId="0" fontId="2" fillId="6" borderId="0" pivotButton="0" quotePrefix="0" xfId="0"/>
    <xf numFmtId="165" fontId="0" fillId="0" borderId="1" pivotButton="0" quotePrefix="0" xfId="0"/>
    <xf numFmtId="165" fontId="6" fillId="0" borderId="1" pivotButton="0" quotePrefix="0" xfId="0"/>
    <xf numFmtId="0" fontId="2" fillId="4" borderId="1" pivotButton="0" quotePrefix="0" xfId="0"/>
    <xf numFmtId="165" fontId="2" fillId="4" borderId="1" pivotButton="0" quotePrefix="0" xfId="0"/>
    <xf numFmtId="0" fontId="3" fillId="2" borderId="1" pivotButton="0" quotePrefix="0" xfId="0"/>
    <xf numFmtId="0" fontId="6" fillId="0" borderId="1" pivotButton="0" quotePrefix="0" xfId="0"/>
    <xf numFmtId="0" fontId="2" fillId="5" borderId="0" pivotButton="0" quotePrefix="0" xfId="0"/>
    <xf numFmtId="166" fontId="2" fillId="5" borderId="1" pivotButton="0" quotePrefix="0" xfId="0"/>
    <xf numFmtId="0" fontId="2" fillId="0" borderId="1" pivotButton="0" quotePrefix="0" xfId="0"/>
    <xf numFmtId="166" fontId="2" fillId="0" borderId="1" pivotButton="0" quotePrefix="0" xfId="0"/>
    <xf numFmtId="166" fontId="6" fillId="0" borderId="1" pivotButton="0" quotePrefix="0" xfId="0"/>
    <xf numFmtId="166" fontId="0" fillId="0" borderId="1" pivotButton="0" quotePrefix="0" xfId="0"/>
    <xf numFmtId="166" fontId="2" fillId="4" borderId="1" pivotButton="0" quotePrefix="0" xfId="0"/>
    <xf numFmtId="165" fontId="4" fillId="3" borderId="1" pivotButton="0" quotePrefix="0" xfId="0"/>
    <xf numFmtId="166" fontId="0" fillId="4" borderId="1" pivotButton="0" quotePrefix="0" xfId="0"/>
    <xf numFmtId="164" fontId="0" fillId="4" borderId="1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</cols>
  <sheetData>
    <row r="1">
      <c r="A1" s="1" t="inlineStr">
        <is>
          <t>WIRTSCHAFTSPLAN - ANNAHMEN (COCKPIT)</t>
        </is>
      </c>
    </row>
    <row r="3">
      <c r="A3" s="2" t="inlineStr">
        <is>
          <t>Globale Variablen</t>
        </is>
      </c>
    </row>
    <row r="5">
      <c r="A5" t="inlineStr">
        <is>
          <t>Umsatzsteuersatz</t>
        </is>
      </c>
      <c r="B5" s="3" t="n">
        <v>0.19</v>
      </c>
    </row>
    <row r="6">
      <c r="A6" t="inlineStr">
        <is>
          <t>Gewerbesteuersatz</t>
        </is>
      </c>
      <c r="B6" s="3" t="n">
        <v>0.14</v>
      </c>
    </row>
    <row r="7">
      <c r="A7" t="inlineStr">
        <is>
          <t>Lohnnebenkosten (%)</t>
        </is>
      </c>
      <c r="B7" s="3" t="n">
        <v>0.21</v>
      </c>
    </row>
    <row r="8">
      <c r="A8" t="inlineStr">
        <is>
          <t>Zahlungsziel Kunden (Tage)</t>
        </is>
      </c>
      <c r="B8" s="4" t="n">
        <v>30</v>
      </c>
    </row>
    <row r="9">
      <c r="A9" t="inlineStr">
        <is>
          <t>Zahlungsziel Lieferanten (Tage)</t>
        </is>
      </c>
      <c r="B9" s="4" t="n">
        <v>14</v>
      </c>
    </row>
    <row r="10">
      <c r="A10" t="inlineStr">
        <is>
          <t>Abschreibungsdauer (Jahre)</t>
        </is>
      </c>
      <c r="B10" s="4" t="n">
        <v>5</v>
      </c>
    </row>
    <row r="11">
      <c r="A11" t="inlineStr">
        <is>
          <t>Anfangskapital (€)</t>
        </is>
      </c>
      <c r="B11" s="5" t="n">
        <v>50000</v>
      </c>
    </row>
    <row r="12">
      <c r="A12" t="inlineStr">
        <is>
          <t>Kreditbetrag (€)</t>
        </is>
      </c>
      <c r="B12" s="5" t="n">
        <v>100000</v>
      </c>
    </row>
    <row r="13">
      <c r="A13" t="inlineStr">
        <is>
          <t>Kreditzins p.a.</t>
        </is>
      </c>
      <c r="B13" s="3" t="n">
        <v>0.05</v>
      </c>
    </row>
    <row r="14">
      <c r="A14" t="inlineStr">
        <is>
          <t>Kreditlaufzeit (Jahre)</t>
        </is>
      </c>
      <c r="B14" s="4" t="n">
        <v>5</v>
      </c>
    </row>
    <row r="16">
      <c r="A16" s="6" t="inlineStr">
        <is>
          <t>Hinweis: Änderungen hier aktualisieren den gesamten Plan automatisch.</t>
        </is>
      </c>
    </row>
  </sheetData>
  <mergeCells count="2">
    <mergeCell ref="A1:D1"/>
    <mergeCell ref="A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" t="inlineStr">
        <is>
          <t>UMSATZPLANUNG (Jahr 1)</t>
        </is>
      </c>
    </row>
    <row r="3">
      <c r="A3" s="7" t="inlineStr">
        <is>
          <t>Position</t>
        </is>
      </c>
      <c r="B3" s="7" t="inlineStr">
        <is>
          <t>Jan</t>
        </is>
      </c>
      <c r="C3" s="7" t="inlineStr">
        <is>
          <t>Feb</t>
        </is>
      </c>
      <c r="D3" s="7" t="inlineStr">
        <is>
          <t>Mär</t>
        </is>
      </c>
      <c r="E3" s="7" t="inlineStr">
        <is>
          <t>Apr</t>
        </is>
      </c>
      <c r="F3" s="7" t="inlineStr">
        <is>
          <t>Mai</t>
        </is>
      </c>
      <c r="G3" s="7" t="inlineStr">
        <is>
          <t>Jun</t>
        </is>
      </c>
      <c r="H3" s="7" t="inlineStr">
        <is>
          <t>Jul</t>
        </is>
      </c>
      <c r="I3" s="7" t="inlineStr">
        <is>
          <t>Aug</t>
        </is>
      </c>
      <c r="J3" s="7" t="inlineStr">
        <is>
          <t>Sep</t>
        </is>
      </c>
      <c r="K3" s="7" t="inlineStr">
        <is>
          <t>Okt</t>
        </is>
      </c>
      <c r="L3" s="7" t="inlineStr">
        <is>
          <t>Nov</t>
        </is>
      </c>
      <c r="M3" s="7" t="inlineStr">
        <is>
          <t>Dez</t>
        </is>
      </c>
      <c r="N3" s="7" t="inlineStr">
        <is>
          <t>Gesamt</t>
        </is>
      </c>
    </row>
    <row r="4">
      <c r="A4" s="8" t="inlineStr">
        <is>
          <t>Produkt A - Menge</t>
        </is>
      </c>
      <c r="B4" s="9" t="n">
        <v>50</v>
      </c>
      <c r="C4" s="9" t="n">
        <v>60</v>
      </c>
      <c r="D4" s="9" t="n">
        <v>70</v>
      </c>
      <c r="E4" s="9" t="n">
        <v>80</v>
      </c>
      <c r="F4" s="9" t="n">
        <v>90</v>
      </c>
      <c r="G4" s="9" t="n">
        <v>100</v>
      </c>
      <c r="H4" s="9" t="n">
        <v>110</v>
      </c>
      <c r="I4" s="9" t="n">
        <v>120</v>
      </c>
      <c r="J4" s="9" t="n">
        <v>130</v>
      </c>
      <c r="K4" s="9" t="n">
        <v>140</v>
      </c>
      <c r="L4" s="9" t="n">
        <v>150</v>
      </c>
      <c r="M4" s="9" t="n">
        <v>160</v>
      </c>
      <c r="N4" s="8">
        <f>SUM(B4:M4)</f>
        <v/>
      </c>
    </row>
    <row r="5">
      <c r="A5" s="8" t="inlineStr">
        <is>
          <t>Produkt A - Preis (€)</t>
        </is>
      </c>
      <c r="B5" s="10" t="n">
        <v>100</v>
      </c>
      <c r="C5" s="10" t="n">
        <v>100</v>
      </c>
      <c r="D5" s="10" t="n">
        <v>100</v>
      </c>
      <c r="E5" s="10" t="n">
        <v>100</v>
      </c>
      <c r="F5" s="10" t="n">
        <v>100</v>
      </c>
      <c r="G5" s="10" t="n">
        <v>100</v>
      </c>
      <c r="H5" s="10" t="n">
        <v>100</v>
      </c>
      <c r="I5" s="10" t="n">
        <v>100</v>
      </c>
      <c r="J5" s="10" t="n">
        <v>100</v>
      </c>
      <c r="K5" s="10" t="n">
        <v>100</v>
      </c>
      <c r="L5" s="10" t="n">
        <v>100</v>
      </c>
      <c r="M5" s="10" t="n">
        <v>100</v>
      </c>
      <c r="N5" s="8">
        <f>SUM(B5:M5)</f>
        <v/>
      </c>
    </row>
    <row r="6">
      <c r="A6" s="8" t="inlineStr">
        <is>
          <t>Produkt B - Menge</t>
        </is>
      </c>
      <c r="B6" s="9" t="n">
        <v>20</v>
      </c>
      <c r="C6" s="9" t="n">
        <v>25</v>
      </c>
      <c r="D6" s="9" t="n">
        <v>30</v>
      </c>
      <c r="E6" s="9" t="n">
        <v>35</v>
      </c>
      <c r="F6" s="9" t="n">
        <v>40</v>
      </c>
      <c r="G6" s="9" t="n">
        <v>45</v>
      </c>
      <c r="H6" s="9" t="n">
        <v>50</v>
      </c>
      <c r="I6" s="9" t="n">
        <v>55</v>
      </c>
      <c r="J6" s="9" t="n">
        <v>60</v>
      </c>
      <c r="K6" s="9" t="n">
        <v>65</v>
      </c>
      <c r="L6" s="9" t="n">
        <v>70</v>
      </c>
      <c r="M6" s="9" t="n">
        <v>75</v>
      </c>
      <c r="N6" s="8">
        <f>SUM(B6:M6)</f>
        <v/>
      </c>
    </row>
    <row r="7">
      <c r="A7" s="8" t="inlineStr">
        <is>
          <t>Produkt B - Preis (€)</t>
        </is>
      </c>
      <c r="B7" s="10" t="n">
        <v>250</v>
      </c>
      <c r="C7" s="10" t="n">
        <v>250</v>
      </c>
      <c r="D7" s="10" t="n">
        <v>250</v>
      </c>
      <c r="E7" s="10" t="n">
        <v>250</v>
      </c>
      <c r="F7" s="10" t="n">
        <v>250</v>
      </c>
      <c r="G7" s="10" t="n">
        <v>250</v>
      </c>
      <c r="H7" s="10" t="n">
        <v>250</v>
      </c>
      <c r="I7" s="10" t="n">
        <v>250</v>
      </c>
      <c r="J7" s="10" t="n">
        <v>250</v>
      </c>
      <c r="K7" s="10" t="n">
        <v>250</v>
      </c>
      <c r="L7" s="10" t="n">
        <v>250</v>
      </c>
      <c r="M7" s="10" t="n">
        <v>250</v>
      </c>
      <c r="N7" s="8">
        <f>SUM(B7:M7)</f>
        <v/>
      </c>
    </row>
    <row r="8">
      <c r="A8" s="8" t="inlineStr">
        <is>
          <t>Dienstleistung - Stunden</t>
        </is>
      </c>
      <c r="B8" s="9" t="n">
        <v>40</v>
      </c>
      <c r="C8" s="9" t="n">
        <v>45</v>
      </c>
      <c r="D8" s="9" t="n">
        <v>50</v>
      </c>
      <c r="E8" s="9" t="n">
        <v>55</v>
      </c>
      <c r="F8" s="9" t="n">
        <v>60</v>
      </c>
      <c r="G8" s="9" t="n">
        <v>65</v>
      </c>
      <c r="H8" s="9" t="n">
        <v>70</v>
      </c>
      <c r="I8" s="9" t="n">
        <v>75</v>
      </c>
      <c r="J8" s="9" t="n">
        <v>80</v>
      </c>
      <c r="K8" s="9" t="n">
        <v>85</v>
      </c>
      <c r="L8" s="9" t="n">
        <v>90</v>
      </c>
      <c r="M8" s="9" t="n">
        <v>95</v>
      </c>
      <c r="N8" s="8">
        <f>SUM(B8:M8)</f>
        <v/>
      </c>
    </row>
    <row r="9">
      <c r="A9" s="8" t="inlineStr">
        <is>
          <t>Dienstleistung - Stundensatz (€)</t>
        </is>
      </c>
      <c r="B9" s="10" t="n">
        <v>80</v>
      </c>
      <c r="C9" s="10" t="n">
        <v>80</v>
      </c>
      <c r="D9" s="10" t="n">
        <v>80</v>
      </c>
      <c r="E9" s="10" t="n">
        <v>80</v>
      </c>
      <c r="F9" s="10" t="n">
        <v>80</v>
      </c>
      <c r="G9" s="10" t="n">
        <v>80</v>
      </c>
      <c r="H9" s="10" t="n">
        <v>80</v>
      </c>
      <c r="I9" s="10" t="n">
        <v>80</v>
      </c>
      <c r="J9" s="10" t="n">
        <v>80</v>
      </c>
      <c r="K9" s="10" t="n">
        <v>80</v>
      </c>
      <c r="L9" s="10" t="n">
        <v>80</v>
      </c>
      <c r="M9" s="10" t="n">
        <v>80</v>
      </c>
      <c r="N9" s="8">
        <f>SUM(B9:M9)</f>
        <v/>
      </c>
    </row>
    <row r="10">
      <c r="A10" s="11" t="inlineStr">
        <is>
          <t>Umsatz Produkt A (€)</t>
        </is>
      </c>
      <c r="B10" s="12">
        <f>B4*B5</f>
        <v/>
      </c>
      <c r="C10" s="12">
        <f>C4*C5</f>
        <v/>
      </c>
      <c r="D10" s="12">
        <f>D4*D5</f>
        <v/>
      </c>
      <c r="E10" s="12">
        <f>E4*E5</f>
        <v/>
      </c>
      <c r="F10" s="12">
        <f>F4*F5</f>
        <v/>
      </c>
      <c r="G10" s="12">
        <f>G4*G5</f>
        <v/>
      </c>
      <c r="H10" s="12">
        <f>H4*H5</f>
        <v/>
      </c>
      <c r="I10" s="12">
        <f>I4*I5</f>
        <v/>
      </c>
      <c r="J10" s="12">
        <f>J4*J5</f>
        <v/>
      </c>
      <c r="K10" s="12">
        <f>K4*K5</f>
        <v/>
      </c>
      <c r="L10" s="12">
        <f>L4*L5</f>
        <v/>
      </c>
      <c r="M10" s="12">
        <f>M4*M5</f>
        <v/>
      </c>
      <c r="N10" s="12">
        <f>SUM(B10:M10)</f>
        <v/>
      </c>
    </row>
    <row r="11">
      <c r="A11" s="11" t="inlineStr">
        <is>
          <t>Umsatz Produkt B (€)</t>
        </is>
      </c>
      <c r="B11" s="12">
        <f>B6*B7</f>
        <v/>
      </c>
      <c r="C11" s="12">
        <f>C6*C7</f>
        <v/>
      </c>
      <c r="D11" s="12">
        <f>D6*D7</f>
        <v/>
      </c>
      <c r="E11" s="12">
        <f>E6*E7</f>
        <v/>
      </c>
      <c r="F11" s="12">
        <f>F6*F7</f>
        <v/>
      </c>
      <c r="G11" s="12">
        <f>G6*G7</f>
        <v/>
      </c>
      <c r="H11" s="12">
        <f>H6*H7</f>
        <v/>
      </c>
      <c r="I11" s="12">
        <f>I6*I7</f>
        <v/>
      </c>
      <c r="J11" s="12">
        <f>J6*J7</f>
        <v/>
      </c>
      <c r="K11" s="12">
        <f>K6*K7</f>
        <v/>
      </c>
      <c r="L11" s="12">
        <f>L6*L7</f>
        <v/>
      </c>
      <c r="M11" s="12">
        <f>M6*M7</f>
        <v/>
      </c>
      <c r="N11" s="12">
        <f>SUM(B11:M11)</f>
        <v/>
      </c>
    </row>
    <row r="12">
      <c r="A12" s="11" t="inlineStr">
        <is>
          <t>Umsatz Dienstleistung (€)</t>
        </is>
      </c>
      <c r="B12" s="12">
        <f>B8*B9</f>
        <v/>
      </c>
      <c r="C12" s="12">
        <f>C8*C9</f>
        <v/>
      </c>
      <c r="D12" s="12">
        <f>D8*D9</f>
        <v/>
      </c>
      <c r="E12" s="12">
        <f>E8*E9</f>
        <v/>
      </c>
      <c r="F12" s="12">
        <f>F8*F9</f>
        <v/>
      </c>
      <c r="G12" s="12">
        <f>G8*G9</f>
        <v/>
      </c>
      <c r="H12" s="12">
        <f>H8*H9</f>
        <v/>
      </c>
      <c r="I12" s="12">
        <f>I8*I9</f>
        <v/>
      </c>
      <c r="J12" s="12">
        <f>J8*J9</f>
        <v/>
      </c>
      <c r="K12" s="12">
        <f>K8*K9</f>
        <v/>
      </c>
      <c r="L12" s="12">
        <f>L8*L9</f>
        <v/>
      </c>
      <c r="M12" s="12">
        <f>M8*M9</f>
        <v/>
      </c>
      <c r="N12" s="12">
        <f>SUM(B12:M12)</f>
        <v/>
      </c>
    </row>
    <row r="14">
      <c r="A14" s="13" t="inlineStr">
        <is>
          <t>GESAMTUMSATZ (€)</t>
        </is>
      </c>
      <c r="B14" s="14">
        <f>B10+B11+B12</f>
        <v/>
      </c>
      <c r="C14" s="14">
        <f>C10+C11+C12</f>
        <v/>
      </c>
      <c r="D14" s="14">
        <f>D10+D11+D12</f>
        <v/>
      </c>
      <c r="E14" s="14">
        <f>E10+E11+E12</f>
        <v/>
      </c>
      <c r="F14" s="14">
        <f>F10+F11+F12</f>
        <v/>
      </c>
      <c r="G14" s="14">
        <f>G10+G11+G12</f>
        <v/>
      </c>
      <c r="H14" s="14">
        <f>H10+H11+H12</f>
        <v/>
      </c>
      <c r="I14" s="14">
        <f>I10+I11+I12</f>
        <v/>
      </c>
      <c r="J14" s="14">
        <f>J10+J11+J12</f>
        <v/>
      </c>
      <c r="K14" s="14">
        <f>K10+K11+K12</f>
        <v/>
      </c>
      <c r="L14" s="14">
        <f>L10+L11+L12</f>
        <v/>
      </c>
      <c r="M14" s="14">
        <f>M10+M11+M12</f>
        <v/>
      </c>
      <c r="N14" s="14">
        <f>N10+N11+N12</f>
        <v/>
      </c>
    </row>
  </sheetData>
  <mergeCells count="1"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23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" t="inlineStr">
        <is>
          <t>KOSTENPLANUNG (Jahr 1)</t>
        </is>
      </c>
    </row>
    <row r="3">
      <c r="A3" s="7" t="inlineStr">
        <is>
          <t>Position</t>
        </is>
      </c>
      <c r="B3" s="7" t="inlineStr">
        <is>
          <t>Jan</t>
        </is>
      </c>
      <c r="C3" s="7" t="inlineStr">
        <is>
          <t>Feb</t>
        </is>
      </c>
      <c r="D3" s="7" t="inlineStr">
        <is>
          <t>Mär</t>
        </is>
      </c>
      <c r="E3" s="7" t="inlineStr">
        <is>
          <t>Apr</t>
        </is>
      </c>
      <c r="F3" s="7" t="inlineStr">
        <is>
          <t>Mai</t>
        </is>
      </c>
      <c r="G3" s="7" t="inlineStr">
        <is>
          <t>Jun</t>
        </is>
      </c>
      <c r="H3" s="7" t="inlineStr">
        <is>
          <t>Jul</t>
        </is>
      </c>
      <c r="I3" s="7" t="inlineStr">
        <is>
          <t>Aug</t>
        </is>
      </c>
      <c r="J3" s="7" t="inlineStr">
        <is>
          <t>Sep</t>
        </is>
      </c>
      <c r="K3" s="7" t="inlineStr">
        <is>
          <t>Okt</t>
        </is>
      </c>
      <c r="L3" s="7" t="inlineStr">
        <is>
          <t>Nov</t>
        </is>
      </c>
      <c r="M3" s="7" t="inlineStr">
        <is>
          <t>Dez</t>
        </is>
      </c>
      <c r="N3" s="7" t="inlineStr">
        <is>
          <t>Gesamt</t>
        </is>
      </c>
    </row>
    <row r="4">
      <c r="A4" s="15" t="inlineStr">
        <is>
          <t>FIXKOSTEN</t>
        </is>
      </c>
    </row>
    <row r="5">
      <c r="A5" s="8" t="inlineStr">
        <is>
          <t>Miete &amp; Nebenkosten</t>
        </is>
      </c>
      <c r="B5" s="10" t="n">
        <v>2000</v>
      </c>
      <c r="C5" s="10" t="n">
        <v>2000</v>
      </c>
      <c r="D5" s="10" t="n">
        <v>2000</v>
      </c>
      <c r="E5" s="10" t="n">
        <v>2000</v>
      </c>
      <c r="F5" s="10" t="n">
        <v>2000</v>
      </c>
      <c r="G5" s="10" t="n">
        <v>2000</v>
      </c>
      <c r="H5" s="10" t="n">
        <v>2000</v>
      </c>
      <c r="I5" s="10" t="n">
        <v>2000</v>
      </c>
      <c r="J5" s="10" t="n">
        <v>2000</v>
      </c>
      <c r="K5" s="10" t="n">
        <v>2000</v>
      </c>
      <c r="L5" s="10" t="n">
        <v>2000</v>
      </c>
      <c r="M5" s="10" t="n">
        <v>2000</v>
      </c>
      <c r="N5" s="16">
        <f>SUM(B5:M5)</f>
        <v/>
      </c>
    </row>
    <row r="6">
      <c r="A6" s="8" t="inlineStr">
        <is>
          <t>Gehälter (brutto)</t>
        </is>
      </c>
      <c r="B6" s="10" t="n">
        <v>8000</v>
      </c>
      <c r="C6" s="10" t="n">
        <v>8000</v>
      </c>
      <c r="D6" s="10" t="n">
        <v>8000</v>
      </c>
      <c r="E6" s="10" t="n">
        <v>8000</v>
      </c>
      <c r="F6" s="10" t="n">
        <v>8000</v>
      </c>
      <c r="G6" s="10" t="n">
        <v>8000</v>
      </c>
      <c r="H6" s="10" t="n">
        <v>8000</v>
      </c>
      <c r="I6" s="10" t="n">
        <v>8000</v>
      </c>
      <c r="J6" s="10" t="n">
        <v>8000</v>
      </c>
      <c r="K6" s="10" t="n">
        <v>8000</v>
      </c>
      <c r="L6" s="10" t="n">
        <v>8000</v>
      </c>
      <c r="M6" s="10" t="n">
        <v>8000</v>
      </c>
      <c r="N6" s="16">
        <f>SUM(B6:M6)</f>
        <v/>
      </c>
    </row>
    <row r="7">
      <c r="A7" s="8" t="inlineStr">
        <is>
          <t>Lohnnebenkosten</t>
        </is>
      </c>
      <c r="B7" s="17">
        <f>B6*Annahmen!$B$7</f>
        <v/>
      </c>
      <c r="C7" s="17">
        <f>C6*Annahmen!$B$7</f>
        <v/>
      </c>
      <c r="D7" s="17">
        <f>D6*Annahmen!$B$7</f>
        <v/>
      </c>
      <c r="E7" s="17">
        <f>E6*Annahmen!$B$7</f>
        <v/>
      </c>
      <c r="F7" s="17">
        <f>F6*Annahmen!$B$7</f>
        <v/>
      </c>
      <c r="G7" s="17">
        <f>G6*Annahmen!$B$7</f>
        <v/>
      </c>
      <c r="H7" s="17">
        <f>H6*Annahmen!$B$7</f>
        <v/>
      </c>
      <c r="I7" s="17">
        <f>I6*Annahmen!$B$7</f>
        <v/>
      </c>
      <c r="J7" s="17">
        <f>J6*Annahmen!$B$7</f>
        <v/>
      </c>
      <c r="K7" s="17">
        <f>K6*Annahmen!$B$7</f>
        <v/>
      </c>
      <c r="L7" s="17">
        <f>L6*Annahmen!$B$7</f>
        <v/>
      </c>
      <c r="M7" s="17">
        <f>M6*Annahmen!$B$7</f>
        <v/>
      </c>
      <c r="N7" s="16">
        <f>SUM(B7:M7)</f>
        <v/>
      </c>
    </row>
    <row r="8">
      <c r="A8" s="8" t="inlineStr">
        <is>
          <t>Versicherungen</t>
        </is>
      </c>
      <c r="B8" s="10" t="n">
        <v>500</v>
      </c>
      <c r="C8" s="10" t="n">
        <v>500</v>
      </c>
      <c r="D8" s="10" t="n">
        <v>500</v>
      </c>
      <c r="E8" s="10" t="n">
        <v>500</v>
      </c>
      <c r="F8" s="10" t="n">
        <v>500</v>
      </c>
      <c r="G8" s="10" t="n">
        <v>500</v>
      </c>
      <c r="H8" s="10" t="n">
        <v>500</v>
      </c>
      <c r="I8" s="10" t="n">
        <v>500</v>
      </c>
      <c r="J8" s="10" t="n">
        <v>500</v>
      </c>
      <c r="K8" s="10" t="n">
        <v>500</v>
      </c>
      <c r="L8" s="10" t="n">
        <v>500</v>
      </c>
      <c r="M8" s="10" t="n">
        <v>500</v>
      </c>
      <c r="N8" s="16">
        <f>SUM(B8:M8)</f>
        <v/>
      </c>
    </row>
    <row r="9">
      <c r="A9" s="8" t="inlineStr">
        <is>
          <t>Telekommunikation</t>
        </is>
      </c>
      <c r="B9" s="10" t="n">
        <v>200</v>
      </c>
      <c r="C9" s="10" t="n">
        <v>200</v>
      </c>
      <c r="D9" s="10" t="n">
        <v>200</v>
      </c>
      <c r="E9" s="10" t="n">
        <v>200</v>
      </c>
      <c r="F9" s="10" t="n">
        <v>200</v>
      </c>
      <c r="G9" s="10" t="n">
        <v>200</v>
      </c>
      <c r="H9" s="10" t="n">
        <v>200</v>
      </c>
      <c r="I9" s="10" t="n">
        <v>200</v>
      </c>
      <c r="J9" s="10" t="n">
        <v>200</v>
      </c>
      <c r="K9" s="10" t="n">
        <v>200</v>
      </c>
      <c r="L9" s="10" t="n">
        <v>200</v>
      </c>
      <c r="M9" s="10" t="n">
        <v>200</v>
      </c>
      <c r="N9" s="16">
        <f>SUM(B9:M9)</f>
        <v/>
      </c>
    </row>
    <row r="10">
      <c r="A10" s="8" t="inlineStr">
        <is>
          <t>Software &amp; Lizenzen</t>
        </is>
      </c>
      <c r="B10" s="10" t="n">
        <v>300</v>
      </c>
      <c r="C10" s="10" t="n">
        <v>300</v>
      </c>
      <c r="D10" s="10" t="n">
        <v>300</v>
      </c>
      <c r="E10" s="10" t="n">
        <v>300</v>
      </c>
      <c r="F10" s="10" t="n">
        <v>300</v>
      </c>
      <c r="G10" s="10" t="n">
        <v>300</v>
      </c>
      <c r="H10" s="10" t="n">
        <v>300</v>
      </c>
      <c r="I10" s="10" t="n">
        <v>300</v>
      </c>
      <c r="J10" s="10" t="n">
        <v>300</v>
      </c>
      <c r="K10" s="10" t="n">
        <v>300</v>
      </c>
      <c r="L10" s="10" t="n">
        <v>300</v>
      </c>
      <c r="M10" s="10" t="n">
        <v>300</v>
      </c>
      <c r="N10" s="16">
        <f>SUM(B10:M10)</f>
        <v/>
      </c>
    </row>
    <row r="11">
      <c r="A11" s="8" t="inlineStr">
        <is>
          <t>Buchhaltung/Steuerberater</t>
        </is>
      </c>
      <c r="B11" s="10" t="n">
        <v>400</v>
      </c>
      <c r="C11" s="10" t="n">
        <v>400</v>
      </c>
      <c r="D11" s="10" t="n">
        <v>400</v>
      </c>
      <c r="E11" s="10" t="n">
        <v>400</v>
      </c>
      <c r="F11" s="10" t="n">
        <v>400</v>
      </c>
      <c r="G11" s="10" t="n">
        <v>400</v>
      </c>
      <c r="H11" s="10" t="n">
        <v>400</v>
      </c>
      <c r="I11" s="10" t="n">
        <v>400</v>
      </c>
      <c r="J11" s="10" t="n">
        <v>400</v>
      </c>
      <c r="K11" s="10" t="n">
        <v>400</v>
      </c>
      <c r="L11" s="10" t="n">
        <v>400</v>
      </c>
      <c r="M11" s="10" t="n">
        <v>400</v>
      </c>
      <c r="N11" s="16">
        <f>SUM(B11:M11)</f>
        <v/>
      </c>
    </row>
    <row r="12">
      <c r="A12" s="8" t="inlineStr">
        <is>
          <t>Marketing (fix)</t>
        </is>
      </c>
      <c r="B12" s="10" t="n">
        <v>500</v>
      </c>
      <c r="C12" s="10" t="n">
        <v>500</v>
      </c>
      <c r="D12" s="10" t="n">
        <v>500</v>
      </c>
      <c r="E12" s="10" t="n">
        <v>500</v>
      </c>
      <c r="F12" s="10" t="n">
        <v>500</v>
      </c>
      <c r="G12" s="10" t="n">
        <v>500</v>
      </c>
      <c r="H12" s="10" t="n">
        <v>500</v>
      </c>
      <c r="I12" s="10" t="n">
        <v>500</v>
      </c>
      <c r="J12" s="10" t="n">
        <v>500</v>
      </c>
      <c r="K12" s="10" t="n">
        <v>500</v>
      </c>
      <c r="L12" s="10" t="n">
        <v>500</v>
      </c>
      <c r="M12" s="10" t="n">
        <v>500</v>
      </c>
      <c r="N12" s="16">
        <f>SUM(B12:M12)</f>
        <v/>
      </c>
    </row>
    <row r="13">
      <c r="A13" s="18" t="inlineStr">
        <is>
          <t>Summe Fixkosten</t>
        </is>
      </c>
      <c r="B13" s="19">
        <f>SUM(B5:B12)</f>
        <v/>
      </c>
      <c r="C13" s="19">
        <f>SUM(C5:C12)</f>
        <v/>
      </c>
      <c r="D13" s="19">
        <f>SUM(D5:D12)</f>
        <v/>
      </c>
      <c r="E13" s="19">
        <f>SUM(E5:E12)</f>
        <v/>
      </c>
      <c r="F13" s="19">
        <f>SUM(F5:F12)</f>
        <v/>
      </c>
      <c r="G13" s="19">
        <f>SUM(G5:G12)</f>
        <v/>
      </c>
      <c r="H13" s="19">
        <f>SUM(H5:H12)</f>
        <v/>
      </c>
      <c r="I13" s="19">
        <f>SUM(I5:I12)</f>
        <v/>
      </c>
      <c r="J13" s="19">
        <f>SUM(J5:J12)</f>
        <v/>
      </c>
      <c r="K13" s="19">
        <f>SUM(K5:K12)</f>
        <v/>
      </c>
      <c r="L13" s="19">
        <f>SUM(L5:L12)</f>
        <v/>
      </c>
      <c r="M13" s="19">
        <f>SUM(M5:M12)</f>
        <v/>
      </c>
      <c r="N13" s="19">
        <f>SUM(N5:N12)</f>
        <v/>
      </c>
    </row>
    <row r="15">
      <c r="A15" s="15" t="inlineStr">
        <is>
          <t>VARIABLE KOSTEN</t>
        </is>
      </c>
    </row>
    <row r="16">
      <c r="A16" s="8" t="inlineStr">
        <is>
          <t>Materialeinsatz Produkt A</t>
        </is>
      </c>
      <c r="B16" s="17">
        <f>Umsatzplanung!B10*0.3</f>
        <v/>
      </c>
      <c r="C16" s="17">
        <f>Umsatzplanung!C10*0.3</f>
        <v/>
      </c>
      <c r="D16" s="17">
        <f>Umsatzplanung!D10*0.3</f>
        <v/>
      </c>
      <c r="E16" s="17">
        <f>Umsatzplanung!E10*0.3</f>
        <v/>
      </c>
      <c r="F16" s="17">
        <f>Umsatzplanung!F10*0.3</f>
        <v/>
      </c>
      <c r="G16" s="17">
        <f>Umsatzplanung!G10*0.3</f>
        <v/>
      </c>
      <c r="H16" s="17">
        <f>Umsatzplanung!H10*0.3</f>
        <v/>
      </c>
      <c r="I16" s="17">
        <f>Umsatzplanung!I10*0.3</f>
        <v/>
      </c>
      <c r="J16" s="17">
        <f>Umsatzplanung!J10*0.3</f>
        <v/>
      </c>
      <c r="K16" s="17">
        <f>Umsatzplanung!K10*0.3</f>
        <v/>
      </c>
      <c r="L16" s="17">
        <f>Umsatzplanung!L10*0.3</f>
        <v/>
      </c>
      <c r="M16" s="17">
        <f>Umsatzplanung!M10*0.3</f>
        <v/>
      </c>
      <c r="N16" s="16">
        <f>SUM(B16:M16)</f>
        <v/>
      </c>
    </row>
    <row r="17">
      <c r="A17" s="8" t="inlineStr">
        <is>
          <t>Materialeinsatz Produkt B</t>
        </is>
      </c>
      <c r="B17" s="17">
        <f>Umsatzplanung!B11*0.4</f>
        <v/>
      </c>
      <c r="C17" s="17">
        <f>Umsatzplanung!C11*0.4</f>
        <v/>
      </c>
      <c r="D17" s="17">
        <f>Umsatzplanung!D11*0.4</f>
        <v/>
      </c>
      <c r="E17" s="17">
        <f>Umsatzplanung!E11*0.4</f>
        <v/>
      </c>
      <c r="F17" s="17">
        <f>Umsatzplanung!F11*0.4</f>
        <v/>
      </c>
      <c r="G17" s="17">
        <f>Umsatzplanung!G11*0.4</f>
        <v/>
      </c>
      <c r="H17" s="17">
        <f>Umsatzplanung!H11*0.4</f>
        <v/>
      </c>
      <c r="I17" s="17">
        <f>Umsatzplanung!I11*0.4</f>
        <v/>
      </c>
      <c r="J17" s="17">
        <f>Umsatzplanung!J11*0.4</f>
        <v/>
      </c>
      <c r="K17" s="17">
        <f>Umsatzplanung!K11*0.4</f>
        <v/>
      </c>
      <c r="L17" s="17">
        <f>Umsatzplanung!L11*0.4</f>
        <v/>
      </c>
      <c r="M17" s="17">
        <f>Umsatzplanung!M11*0.4</f>
        <v/>
      </c>
      <c r="N17" s="16">
        <f>SUM(B17:M17)</f>
        <v/>
      </c>
    </row>
    <row r="18">
      <c r="A18" s="8" t="inlineStr">
        <is>
          <t>Fremdleistungen</t>
        </is>
      </c>
      <c r="B18" s="17">
        <f>Umsatzplanung!B12*0.1</f>
        <v/>
      </c>
      <c r="C18" s="17">
        <f>Umsatzplanung!C12*0.1</f>
        <v/>
      </c>
      <c r="D18" s="17">
        <f>Umsatzplanung!D12*0.1</f>
        <v/>
      </c>
      <c r="E18" s="17">
        <f>Umsatzplanung!E12*0.1</f>
        <v/>
      </c>
      <c r="F18" s="17">
        <f>Umsatzplanung!F12*0.1</f>
        <v/>
      </c>
      <c r="G18" s="17">
        <f>Umsatzplanung!G12*0.1</f>
        <v/>
      </c>
      <c r="H18" s="17">
        <f>Umsatzplanung!H12*0.1</f>
        <v/>
      </c>
      <c r="I18" s="17">
        <f>Umsatzplanung!I12*0.1</f>
        <v/>
      </c>
      <c r="J18" s="17">
        <f>Umsatzplanung!J12*0.1</f>
        <v/>
      </c>
      <c r="K18" s="17">
        <f>Umsatzplanung!K12*0.1</f>
        <v/>
      </c>
      <c r="L18" s="17">
        <f>Umsatzplanung!L12*0.1</f>
        <v/>
      </c>
      <c r="M18" s="17">
        <f>Umsatzplanung!M12*0.1</f>
        <v/>
      </c>
      <c r="N18" s="16">
        <f>SUM(B18:M18)</f>
        <v/>
      </c>
    </row>
    <row r="19">
      <c r="A19" s="8" t="inlineStr">
        <is>
          <t>Provisionen</t>
        </is>
      </c>
      <c r="B19" s="17">
        <f>Umsatzplanung!B14*0.05</f>
        <v/>
      </c>
      <c r="C19" s="17">
        <f>Umsatzplanung!C14*0.05</f>
        <v/>
      </c>
      <c r="D19" s="17">
        <f>Umsatzplanung!D14*0.05</f>
        <v/>
      </c>
      <c r="E19" s="17">
        <f>Umsatzplanung!E14*0.05</f>
        <v/>
      </c>
      <c r="F19" s="17">
        <f>Umsatzplanung!F14*0.05</f>
        <v/>
      </c>
      <c r="G19" s="17">
        <f>Umsatzplanung!G14*0.05</f>
        <v/>
      </c>
      <c r="H19" s="17">
        <f>Umsatzplanung!H14*0.05</f>
        <v/>
      </c>
      <c r="I19" s="17">
        <f>Umsatzplanung!I14*0.05</f>
        <v/>
      </c>
      <c r="J19" s="17">
        <f>Umsatzplanung!J14*0.05</f>
        <v/>
      </c>
      <c r="K19" s="17">
        <f>Umsatzplanung!K14*0.05</f>
        <v/>
      </c>
      <c r="L19" s="17">
        <f>Umsatzplanung!L14*0.05</f>
        <v/>
      </c>
      <c r="M19" s="17">
        <f>Umsatzplanung!M14*0.05</f>
        <v/>
      </c>
      <c r="N19" s="16">
        <f>SUM(B19:M19)</f>
        <v/>
      </c>
    </row>
    <row r="20">
      <c r="A20" s="8" t="inlineStr">
        <is>
          <t>Verpackung &amp; Versand</t>
        </is>
      </c>
      <c r="B20" s="10" t="n">
        <v>300</v>
      </c>
      <c r="C20" s="10" t="n">
        <v>300</v>
      </c>
      <c r="D20" s="10" t="n">
        <v>300</v>
      </c>
      <c r="E20" s="10" t="n">
        <v>300</v>
      </c>
      <c r="F20" s="10" t="n">
        <v>300</v>
      </c>
      <c r="G20" s="10" t="n">
        <v>300</v>
      </c>
      <c r="H20" s="10" t="n">
        <v>300</v>
      </c>
      <c r="I20" s="10" t="n">
        <v>300</v>
      </c>
      <c r="J20" s="10" t="n">
        <v>300</v>
      </c>
      <c r="K20" s="10" t="n">
        <v>300</v>
      </c>
      <c r="L20" s="10" t="n">
        <v>300</v>
      </c>
      <c r="M20" s="10" t="n">
        <v>300</v>
      </c>
      <c r="N20" s="16">
        <f>SUM(B20:M20)</f>
        <v/>
      </c>
    </row>
    <row r="21">
      <c r="A21" s="18" t="inlineStr">
        <is>
          <t>Summe Variable Kosten</t>
        </is>
      </c>
      <c r="B21" s="19">
        <f>SUM(B16:B20)</f>
        <v/>
      </c>
      <c r="C21" s="19">
        <f>SUM(C16:C20)</f>
        <v/>
      </c>
      <c r="D21" s="19">
        <f>SUM(D16:D20)</f>
        <v/>
      </c>
      <c r="E21" s="19">
        <f>SUM(E16:E20)</f>
        <v/>
      </c>
      <c r="F21" s="19">
        <f>SUM(F16:F20)</f>
        <v/>
      </c>
      <c r="G21" s="19">
        <f>SUM(G16:G20)</f>
        <v/>
      </c>
      <c r="H21" s="19">
        <f>SUM(H16:H20)</f>
        <v/>
      </c>
      <c r="I21" s="19">
        <f>SUM(I16:I20)</f>
        <v/>
      </c>
      <c r="J21" s="19">
        <f>SUM(J16:J20)</f>
        <v/>
      </c>
      <c r="K21" s="19">
        <f>SUM(K16:K20)</f>
        <v/>
      </c>
      <c r="L21" s="19">
        <f>SUM(L16:L20)</f>
        <v/>
      </c>
      <c r="M21" s="19">
        <f>SUM(M16:M20)</f>
        <v/>
      </c>
      <c r="N21" s="19">
        <f>SUM(N16:N20)</f>
        <v/>
      </c>
    </row>
    <row r="23">
      <c r="A23" s="13" t="inlineStr">
        <is>
          <t>GESAMTKOSTEN (€)</t>
        </is>
      </c>
      <c r="B23" s="14">
        <f>B13+B21</f>
        <v/>
      </c>
      <c r="C23" s="14">
        <f>C13+C21</f>
        <v/>
      </c>
      <c r="D23" s="14">
        <f>D13+D21</f>
        <v/>
      </c>
      <c r="E23" s="14">
        <f>E13+E21</f>
        <v/>
      </c>
      <c r="F23" s="14">
        <f>F13+F21</f>
        <v/>
      </c>
      <c r="G23" s="14">
        <f>G13+G21</f>
        <v/>
      </c>
      <c r="H23" s="14">
        <f>H13+H21</f>
        <v/>
      </c>
      <c r="I23" s="14">
        <f>I13+I21</f>
        <v/>
      </c>
      <c r="J23" s="14">
        <f>J13+J21</f>
        <v/>
      </c>
      <c r="K23" s="14">
        <f>K13+K21</f>
        <v/>
      </c>
      <c r="L23" s="14">
        <f>L13+L21</f>
        <v/>
      </c>
      <c r="M23" s="14">
        <f>M13+M21</f>
        <v/>
      </c>
      <c r="N23" s="14">
        <f>N13+N21</f>
        <v/>
      </c>
    </row>
  </sheetData>
  <mergeCells count="1"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" t="inlineStr">
        <is>
          <t>INVESTITIONSPLAN</t>
        </is>
      </c>
    </row>
    <row r="3">
      <c r="A3" s="20" t="inlineStr">
        <is>
          <t>Investition</t>
        </is>
      </c>
      <c r="B3" s="20" t="inlineStr">
        <is>
          <t>Anschaffungskosten (€)</t>
        </is>
      </c>
      <c r="C3" s="20" t="inlineStr">
        <is>
          <t>Monat</t>
        </is>
      </c>
      <c r="D3" s="20" t="inlineStr">
        <is>
          <t>Nutzungsdauer (Jahre)</t>
        </is>
      </c>
      <c r="E3" s="20" t="inlineStr">
        <is>
          <t>AfA/Monat (€)</t>
        </is>
      </c>
      <c r="F3" s="20" t="inlineStr">
        <is>
          <t>AfA/Jahr (€)</t>
        </is>
      </c>
    </row>
    <row r="4">
      <c r="A4" s="8" t="inlineStr">
        <is>
          <t>Büroausstattung</t>
        </is>
      </c>
      <c r="B4" s="10" t="n">
        <v>5000</v>
      </c>
      <c r="C4" s="9" t="n">
        <v>1</v>
      </c>
      <c r="D4" s="21">
        <f>Annahmen!$B$10</f>
        <v/>
      </c>
      <c r="E4" s="16">
        <f>B4/(D4*12)</f>
        <v/>
      </c>
      <c r="F4" s="16">
        <f>E4*(13-C4)</f>
        <v/>
      </c>
    </row>
    <row r="5">
      <c r="A5" s="8" t="inlineStr">
        <is>
          <t>Computer &amp; IT</t>
        </is>
      </c>
      <c r="B5" s="10" t="n">
        <v>8000</v>
      </c>
      <c r="C5" s="9" t="n">
        <v>1</v>
      </c>
      <c r="D5" s="21">
        <f>Annahmen!$B$10</f>
        <v/>
      </c>
      <c r="E5" s="16">
        <f>B5/(D5*12)</f>
        <v/>
      </c>
      <c r="F5" s="16">
        <f>E5*(13-C5)</f>
        <v/>
      </c>
    </row>
    <row r="6">
      <c r="A6" s="8" t="inlineStr">
        <is>
          <t>Software</t>
        </is>
      </c>
      <c r="B6" s="10" t="n">
        <v>3000</v>
      </c>
      <c r="C6" s="9" t="n">
        <v>2</v>
      </c>
      <c r="D6" s="21">
        <f>Annahmen!$B$10</f>
        <v/>
      </c>
      <c r="E6" s="16">
        <f>B6/(D6*12)</f>
        <v/>
      </c>
      <c r="F6" s="16">
        <f>E6*(13-C6)</f>
        <v/>
      </c>
    </row>
    <row r="7">
      <c r="A7" s="8" t="inlineStr">
        <is>
          <t>Maschinen</t>
        </is>
      </c>
      <c r="B7" s="10" t="n">
        <v>25000</v>
      </c>
      <c r="C7" s="9" t="n">
        <v>3</v>
      </c>
      <c r="D7" s="21">
        <f>Annahmen!$B$10</f>
        <v/>
      </c>
      <c r="E7" s="16">
        <f>B7/(D7*12)</f>
        <v/>
      </c>
      <c r="F7" s="16">
        <f>E7*(13-C7)</f>
        <v/>
      </c>
    </row>
    <row r="8">
      <c r="A8" s="8" t="inlineStr">
        <is>
          <t>Fahrzeug</t>
        </is>
      </c>
      <c r="B8" s="10" t="n">
        <v>15000</v>
      </c>
      <c r="C8" s="9" t="n">
        <v>6</v>
      </c>
      <c r="D8" s="21">
        <f>Annahmen!$B$10</f>
        <v/>
      </c>
      <c r="E8" s="16">
        <f>B8/(D8*12)</f>
        <v/>
      </c>
      <c r="F8" s="16">
        <f>E8*(13-C8)</f>
        <v/>
      </c>
    </row>
    <row r="9">
      <c r="A9" s="13" t="inlineStr">
        <is>
          <t>SUMME</t>
        </is>
      </c>
      <c r="B9" s="14">
        <f>SUM(B4:B8)</f>
        <v/>
      </c>
      <c r="F9" s="14">
        <f>SUM(F4:F8)</f>
        <v/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21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" t="inlineStr">
        <is>
          <t>LIQUIDITÄTSPLAN (Jahr 1)</t>
        </is>
      </c>
    </row>
    <row r="2">
      <c r="A2" s="6" t="inlineStr">
        <is>
          <t>Einzahlungen vs. Auszahlungen - Zahlungsfähigkeit sichern</t>
        </is>
      </c>
    </row>
    <row r="4">
      <c r="A4" s="7" t="inlineStr">
        <is>
          <t>Position</t>
        </is>
      </c>
      <c r="B4" s="7" t="inlineStr">
        <is>
          <t>Jan</t>
        </is>
      </c>
      <c r="C4" s="7" t="inlineStr">
        <is>
          <t>Feb</t>
        </is>
      </c>
      <c r="D4" s="7" t="inlineStr">
        <is>
          <t>Mär</t>
        </is>
      </c>
      <c r="E4" s="7" t="inlineStr">
        <is>
          <t>Apr</t>
        </is>
      </c>
      <c r="F4" s="7" t="inlineStr">
        <is>
          <t>Mai</t>
        </is>
      </c>
      <c r="G4" s="7" t="inlineStr">
        <is>
          <t>Jun</t>
        </is>
      </c>
      <c r="H4" s="7" t="inlineStr">
        <is>
          <t>Jul</t>
        </is>
      </c>
      <c r="I4" s="7" t="inlineStr">
        <is>
          <t>Aug</t>
        </is>
      </c>
      <c r="J4" s="7" t="inlineStr">
        <is>
          <t>Sep</t>
        </is>
      </c>
      <c r="K4" s="7" t="inlineStr">
        <is>
          <t>Okt</t>
        </is>
      </c>
      <c r="L4" s="7" t="inlineStr">
        <is>
          <t>Nov</t>
        </is>
      </c>
      <c r="M4" s="7" t="inlineStr">
        <is>
          <t>Dez</t>
        </is>
      </c>
      <c r="N4" s="7" t="inlineStr">
        <is>
          <t>Gesamt</t>
        </is>
      </c>
    </row>
    <row r="5">
      <c r="A5" s="22" t="inlineStr">
        <is>
          <t>EINZAHLUNGEN</t>
        </is>
      </c>
    </row>
    <row r="6">
      <c r="A6" s="8" t="inlineStr">
        <is>
          <t>Anfangsbestand</t>
        </is>
      </c>
      <c r="B6" s="17">
        <f>Annahmen!$B$11</f>
        <v/>
      </c>
      <c r="C6" s="16" t="n">
        <v>0</v>
      </c>
      <c r="D6" s="16" t="n">
        <v>0</v>
      </c>
      <c r="E6" s="16" t="n">
        <v>0</v>
      </c>
      <c r="F6" s="16" t="n">
        <v>0</v>
      </c>
      <c r="G6" s="16" t="n">
        <v>0</v>
      </c>
      <c r="H6" s="16" t="n">
        <v>0</v>
      </c>
      <c r="I6" s="16" t="n">
        <v>0</v>
      </c>
      <c r="J6" s="16" t="n">
        <v>0</v>
      </c>
      <c r="K6" s="16" t="n">
        <v>0</v>
      </c>
      <c r="L6" s="16" t="n">
        <v>0</v>
      </c>
      <c r="M6" s="16" t="n">
        <v>0</v>
      </c>
      <c r="N6" s="16">
        <f>SUM(B6:M6)</f>
        <v/>
      </c>
    </row>
    <row r="7">
      <c r="A7" s="8" t="inlineStr">
        <is>
          <t>Einzahlung Kredit</t>
        </is>
      </c>
      <c r="B7" s="17">
        <f>Annahmen!$B$12</f>
        <v/>
      </c>
      <c r="C7" s="16" t="n">
        <v>0</v>
      </c>
      <c r="D7" s="16" t="n">
        <v>0</v>
      </c>
      <c r="E7" s="16" t="n">
        <v>0</v>
      </c>
      <c r="F7" s="16" t="n">
        <v>0</v>
      </c>
      <c r="G7" s="16" t="n">
        <v>0</v>
      </c>
      <c r="H7" s="16" t="n">
        <v>0</v>
      </c>
      <c r="I7" s="16" t="n">
        <v>0</v>
      </c>
      <c r="J7" s="16" t="n">
        <v>0</v>
      </c>
      <c r="K7" s="16" t="n">
        <v>0</v>
      </c>
      <c r="L7" s="16" t="n">
        <v>0</v>
      </c>
      <c r="M7" s="16" t="n">
        <v>0</v>
      </c>
      <c r="N7" s="16">
        <f>SUM(B7:M7)</f>
        <v/>
      </c>
    </row>
    <row r="8">
      <c r="A8" s="8" t="inlineStr">
        <is>
          <t>Einzahlungen aus Umsatz</t>
        </is>
      </c>
      <c r="B8" s="17">
        <f>Umsatzplanung!B14</f>
        <v/>
      </c>
      <c r="C8" s="17">
        <f>Umsatzplanung!C14</f>
        <v/>
      </c>
      <c r="D8" s="17">
        <f>Umsatzplanung!D14</f>
        <v/>
      </c>
      <c r="E8" s="17">
        <f>Umsatzplanung!E14</f>
        <v/>
      </c>
      <c r="F8" s="17">
        <f>Umsatzplanung!F14</f>
        <v/>
      </c>
      <c r="G8" s="17">
        <f>Umsatzplanung!G14</f>
        <v/>
      </c>
      <c r="H8" s="17">
        <f>Umsatzplanung!H14</f>
        <v/>
      </c>
      <c r="I8" s="17">
        <f>Umsatzplanung!I14</f>
        <v/>
      </c>
      <c r="J8" s="17">
        <f>Umsatzplanung!J14</f>
        <v/>
      </c>
      <c r="K8" s="17">
        <f>Umsatzplanung!K14</f>
        <v/>
      </c>
      <c r="L8" s="17">
        <f>Umsatzplanung!L14</f>
        <v/>
      </c>
      <c r="M8" s="17">
        <f>Umsatzplanung!M14</f>
        <v/>
      </c>
      <c r="N8" s="16">
        <f>SUM(B8:M8)</f>
        <v/>
      </c>
    </row>
    <row r="9">
      <c r="A9" s="18" t="inlineStr">
        <is>
          <t>Summe Einzahlungen</t>
        </is>
      </c>
      <c r="B9" s="19">
        <f>SUM(B6:B8)</f>
        <v/>
      </c>
      <c r="C9" s="19">
        <f>SUM(C6:C8)</f>
        <v/>
      </c>
      <c r="D9" s="19">
        <f>SUM(D6:D8)</f>
        <v/>
      </c>
      <c r="E9" s="19">
        <f>SUM(E6:E8)</f>
        <v/>
      </c>
      <c r="F9" s="19">
        <f>SUM(F6:F8)</f>
        <v/>
      </c>
      <c r="G9" s="19">
        <f>SUM(G6:G8)</f>
        <v/>
      </c>
      <c r="H9" s="19">
        <f>SUM(H6:H8)</f>
        <v/>
      </c>
      <c r="I9" s="19">
        <f>SUM(I6:I8)</f>
        <v/>
      </c>
      <c r="J9" s="19">
        <f>SUM(J6:J8)</f>
        <v/>
      </c>
      <c r="K9" s="19">
        <f>SUM(K6:K8)</f>
        <v/>
      </c>
      <c r="L9" s="19">
        <f>SUM(L6:L8)</f>
        <v/>
      </c>
      <c r="M9" s="19">
        <f>SUM(M6:M8)</f>
        <v/>
      </c>
      <c r="N9" s="19">
        <f>SUM(N6:N8)</f>
        <v/>
      </c>
    </row>
    <row r="11">
      <c r="A11" s="15" t="inlineStr">
        <is>
          <t>AUSZAHLUNGEN</t>
        </is>
      </c>
    </row>
    <row r="12">
      <c r="A12" s="8" t="inlineStr">
        <is>
          <t>Investitionen</t>
        </is>
      </c>
      <c r="B12" s="17">
        <f>Investitionsplan!$B$9</f>
        <v/>
      </c>
      <c r="C12" s="16" t="n">
        <v>0</v>
      </c>
      <c r="D12" s="16" t="n">
        <v>0</v>
      </c>
      <c r="E12" s="16" t="n">
        <v>0</v>
      </c>
      <c r="F12" s="16" t="n">
        <v>0</v>
      </c>
      <c r="G12" s="16" t="n">
        <v>0</v>
      </c>
      <c r="H12" s="16" t="n">
        <v>0</v>
      </c>
      <c r="I12" s="16" t="n">
        <v>0</v>
      </c>
      <c r="J12" s="16" t="n">
        <v>0</v>
      </c>
      <c r="K12" s="16" t="n">
        <v>0</v>
      </c>
      <c r="L12" s="16" t="n">
        <v>0</v>
      </c>
      <c r="M12" s="16" t="n">
        <v>0</v>
      </c>
      <c r="N12" s="16">
        <f>SUM(B12:M12)</f>
        <v/>
      </c>
    </row>
    <row r="13">
      <c r="A13" s="8" t="inlineStr">
        <is>
          <t>Fixkosten</t>
        </is>
      </c>
      <c r="B13" s="17">
        <f>Kostenplanung!B13</f>
        <v/>
      </c>
      <c r="C13" s="17">
        <f>Kostenplanung!C13</f>
        <v/>
      </c>
      <c r="D13" s="17">
        <f>Kostenplanung!D13</f>
        <v/>
      </c>
      <c r="E13" s="17">
        <f>Kostenplanung!E13</f>
        <v/>
      </c>
      <c r="F13" s="17">
        <f>Kostenplanung!F13</f>
        <v/>
      </c>
      <c r="G13" s="17">
        <f>Kostenplanung!G13</f>
        <v/>
      </c>
      <c r="H13" s="17">
        <f>Kostenplanung!H13</f>
        <v/>
      </c>
      <c r="I13" s="17">
        <f>Kostenplanung!I13</f>
        <v/>
      </c>
      <c r="J13" s="17">
        <f>Kostenplanung!J13</f>
        <v/>
      </c>
      <c r="K13" s="17">
        <f>Kostenplanung!K13</f>
        <v/>
      </c>
      <c r="L13" s="17">
        <f>Kostenplanung!L13</f>
        <v/>
      </c>
      <c r="M13" s="17">
        <f>Kostenplanung!M13</f>
        <v/>
      </c>
      <c r="N13" s="16">
        <f>SUM(B13:M13)</f>
        <v/>
      </c>
    </row>
    <row r="14">
      <c r="A14" s="8" t="inlineStr">
        <is>
          <t>Variable Kosten</t>
        </is>
      </c>
      <c r="B14" s="17">
        <f>Kostenplanung!B21</f>
        <v/>
      </c>
      <c r="C14" s="17">
        <f>Kostenplanung!C21</f>
        <v/>
      </c>
      <c r="D14" s="17">
        <f>Kostenplanung!D21</f>
        <v/>
      </c>
      <c r="E14" s="17">
        <f>Kostenplanung!E21</f>
        <v/>
      </c>
      <c r="F14" s="17">
        <f>Kostenplanung!F21</f>
        <v/>
      </c>
      <c r="G14" s="17">
        <f>Kostenplanung!G21</f>
        <v/>
      </c>
      <c r="H14" s="17">
        <f>Kostenplanung!H21</f>
        <v/>
      </c>
      <c r="I14" s="17">
        <f>Kostenplanung!I21</f>
        <v/>
      </c>
      <c r="J14" s="17">
        <f>Kostenplanung!J21</f>
        <v/>
      </c>
      <c r="K14" s="17">
        <f>Kostenplanung!K21</f>
        <v/>
      </c>
      <c r="L14" s="17">
        <f>Kostenplanung!L21</f>
        <v/>
      </c>
      <c r="M14" s="17">
        <f>Kostenplanung!M21</f>
        <v/>
      </c>
      <c r="N14" s="16">
        <f>SUM(B14:M14)</f>
        <v/>
      </c>
    </row>
    <row r="15">
      <c r="A15" s="8" t="inlineStr">
        <is>
          <t>Kredittilgung</t>
        </is>
      </c>
      <c r="B15" s="17">
        <f>Annahmen!$B$12/Annahmen!$B$14/12</f>
        <v/>
      </c>
      <c r="C15" s="17">
        <f>Annahmen!$B$12/Annahmen!$B$14/12</f>
        <v/>
      </c>
      <c r="D15" s="17">
        <f>Annahmen!$B$12/Annahmen!$B$14/12</f>
        <v/>
      </c>
      <c r="E15" s="17">
        <f>Annahmen!$B$12/Annahmen!$B$14/12</f>
        <v/>
      </c>
      <c r="F15" s="17">
        <f>Annahmen!$B$12/Annahmen!$B$14/12</f>
        <v/>
      </c>
      <c r="G15" s="17">
        <f>Annahmen!$B$12/Annahmen!$B$14/12</f>
        <v/>
      </c>
      <c r="H15" s="17">
        <f>Annahmen!$B$12/Annahmen!$B$14/12</f>
        <v/>
      </c>
      <c r="I15" s="17">
        <f>Annahmen!$B$12/Annahmen!$B$14/12</f>
        <v/>
      </c>
      <c r="J15" s="17">
        <f>Annahmen!$B$12/Annahmen!$B$14/12</f>
        <v/>
      </c>
      <c r="K15" s="17">
        <f>Annahmen!$B$12/Annahmen!$B$14/12</f>
        <v/>
      </c>
      <c r="L15" s="17">
        <f>Annahmen!$B$12/Annahmen!$B$14/12</f>
        <v/>
      </c>
      <c r="M15" s="17">
        <f>Annahmen!$B$12/Annahmen!$B$14/12</f>
        <v/>
      </c>
      <c r="N15" s="16">
        <f>SUM(B15:M15)</f>
        <v/>
      </c>
    </row>
    <row r="16">
      <c r="A16" s="8" t="inlineStr">
        <is>
          <t>Zinszahlung</t>
        </is>
      </c>
      <c r="B16" s="17">
        <f>Annahmen!$B$12*Annahmen!$B$13/12</f>
        <v/>
      </c>
      <c r="C16" s="17">
        <f>Annahmen!$B$12*Annahmen!$B$13/12</f>
        <v/>
      </c>
      <c r="D16" s="17">
        <f>Annahmen!$B$12*Annahmen!$B$13/12</f>
        <v/>
      </c>
      <c r="E16" s="17">
        <f>Annahmen!$B$12*Annahmen!$B$13/12</f>
        <v/>
      </c>
      <c r="F16" s="17">
        <f>Annahmen!$B$12*Annahmen!$B$13/12</f>
        <v/>
      </c>
      <c r="G16" s="17">
        <f>Annahmen!$B$12*Annahmen!$B$13/12</f>
        <v/>
      </c>
      <c r="H16" s="17">
        <f>Annahmen!$B$12*Annahmen!$B$13/12</f>
        <v/>
      </c>
      <c r="I16" s="17">
        <f>Annahmen!$B$12*Annahmen!$B$13/12</f>
        <v/>
      </c>
      <c r="J16" s="17">
        <f>Annahmen!$B$12*Annahmen!$B$13/12</f>
        <v/>
      </c>
      <c r="K16" s="17">
        <f>Annahmen!$B$12*Annahmen!$B$13/12</f>
        <v/>
      </c>
      <c r="L16" s="17">
        <f>Annahmen!$B$12*Annahmen!$B$13/12</f>
        <v/>
      </c>
      <c r="M16" s="17">
        <f>Annahmen!$B$12*Annahmen!$B$13/12</f>
        <v/>
      </c>
      <c r="N16" s="16">
        <f>SUM(B16:M16)</f>
        <v/>
      </c>
    </row>
    <row r="17">
      <c r="A17" s="8" t="inlineStr">
        <is>
          <t>USt-Zahlung (geschätzt)</t>
        </is>
      </c>
      <c r="B17" s="17">
        <f>Umsatzplanung!B14*Annahmen!$B$5*0.5</f>
        <v/>
      </c>
      <c r="C17" s="17">
        <f>Umsatzplanung!C14*Annahmen!$B$5*0.5</f>
        <v/>
      </c>
      <c r="D17" s="17">
        <f>Umsatzplanung!D14*Annahmen!$B$5*0.5</f>
        <v/>
      </c>
      <c r="E17" s="17">
        <f>Umsatzplanung!E14*Annahmen!$B$5*0.5</f>
        <v/>
      </c>
      <c r="F17" s="17">
        <f>Umsatzplanung!F14*Annahmen!$B$5*0.5</f>
        <v/>
      </c>
      <c r="G17" s="17">
        <f>Umsatzplanung!G14*Annahmen!$B$5*0.5</f>
        <v/>
      </c>
      <c r="H17" s="17">
        <f>Umsatzplanung!H14*Annahmen!$B$5*0.5</f>
        <v/>
      </c>
      <c r="I17" s="17">
        <f>Umsatzplanung!I14*Annahmen!$B$5*0.5</f>
        <v/>
      </c>
      <c r="J17" s="17">
        <f>Umsatzplanung!J14*Annahmen!$B$5*0.5</f>
        <v/>
      </c>
      <c r="K17" s="17">
        <f>Umsatzplanung!K14*Annahmen!$B$5*0.5</f>
        <v/>
      </c>
      <c r="L17" s="17">
        <f>Umsatzplanung!L14*Annahmen!$B$5*0.5</f>
        <v/>
      </c>
      <c r="M17" s="17">
        <f>Umsatzplanung!M14*Annahmen!$B$5*0.5</f>
        <v/>
      </c>
      <c r="N17" s="16">
        <f>SUM(B17:M17)</f>
        <v/>
      </c>
    </row>
    <row r="18">
      <c r="A18" s="18" t="inlineStr">
        <is>
          <t>Summe Auszahlungen</t>
        </is>
      </c>
      <c r="B18" s="19">
        <f>SUM(B12:B17)</f>
        <v/>
      </c>
      <c r="C18" s="19">
        <f>SUM(C12:C17)</f>
        <v/>
      </c>
      <c r="D18" s="19">
        <f>SUM(D12:D17)</f>
        <v/>
      </c>
      <c r="E18" s="19">
        <f>SUM(E12:E17)</f>
        <v/>
      </c>
      <c r="F18" s="19">
        <f>SUM(F12:F17)</f>
        <v/>
      </c>
      <c r="G18" s="19">
        <f>SUM(G12:G17)</f>
        <v/>
      </c>
      <c r="H18" s="19">
        <f>SUM(H12:H17)</f>
        <v/>
      </c>
      <c r="I18" s="19">
        <f>SUM(I12:I17)</f>
        <v/>
      </c>
      <c r="J18" s="19">
        <f>SUM(J12:J17)</f>
        <v/>
      </c>
      <c r="K18" s="19">
        <f>SUM(K12:K17)</f>
        <v/>
      </c>
      <c r="L18" s="19">
        <f>SUM(L12:L17)</f>
        <v/>
      </c>
      <c r="M18" s="19">
        <f>SUM(M12:M17)</f>
        <v/>
      </c>
      <c r="N18" s="19">
        <f>SUM(N12:N17)</f>
        <v/>
      </c>
    </row>
    <row r="20">
      <c r="A20" s="13" t="inlineStr">
        <is>
          <t>LIQUIDITÄTSSALDO</t>
        </is>
      </c>
      <c r="B20" s="23">
        <f>B9-B18</f>
        <v/>
      </c>
      <c r="C20" s="23">
        <f>C9-C18</f>
        <v/>
      </c>
      <c r="D20" s="23">
        <f>D9-D18</f>
        <v/>
      </c>
      <c r="E20" s="23">
        <f>E9-E18</f>
        <v/>
      </c>
      <c r="F20" s="23">
        <f>F9-F18</f>
        <v/>
      </c>
      <c r="G20" s="23">
        <f>G9-G18</f>
        <v/>
      </c>
      <c r="H20" s="23">
        <f>H9-H18</f>
        <v/>
      </c>
      <c r="I20" s="23">
        <f>I9-I18</f>
        <v/>
      </c>
      <c r="J20" s="23">
        <f>J9-J18</f>
        <v/>
      </c>
      <c r="K20" s="23">
        <f>K9-K18</f>
        <v/>
      </c>
      <c r="L20" s="23">
        <f>L9-L18</f>
        <v/>
      </c>
      <c r="M20" s="23">
        <f>M9-M18</f>
        <v/>
      </c>
      <c r="N20" s="23">
        <f>N9-N18</f>
        <v/>
      </c>
    </row>
    <row r="21">
      <c r="A21" s="24" t="inlineStr">
        <is>
          <t>Kumulierter Kontostand</t>
        </is>
      </c>
      <c r="B21" s="25">
        <f>B20</f>
        <v/>
      </c>
      <c r="C21" s="25">
        <f>B21+C20</f>
        <v/>
      </c>
      <c r="D21" s="25">
        <f>C21+D20</f>
        <v/>
      </c>
      <c r="E21" s="25">
        <f>D21+E20</f>
        <v/>
      </c>
      <c r="F21" s="25">
        <f>E21+F20</f>
        <v/>
      </c>
      <c r="G21" s="25">
        <f>F21+G20</f>
        <v/>
      </c>
      <c r="H21" s="25">
        <f>G21+H20</f>
        <v/>
      </c>
      <c r="I21" s="25">
        <f>H21+I20</f>
        <v/>
      </c>
      <c r="J21" s="25">
        <f>I21+J20</f>
        <v/>
      </c>
      <c r="K21" s="25">
        <f>J21+K20</f>
        <v/>
      </c>
      <c r="L21" s="25">
        <f>K21+L20</f>
        <v/>
      </c>
      <c r="M21" s="25">
        <f>L21+M20</f>
        <v/>
      </c>
      <c r="N21" s="25">
        <f>M21</f>
        <v/>
      </c>
    </row>
  </sheetData>
  <mergeCells count="1"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" t="inlineStr">
        <is>
          <t>RENTABILITÄTSPLAN / GEWINN- UND VERLUSTRECHNUNG</t>
        </is>
      </c>
    </row>
    <row r="3">
      <c r="A3" s="7" t="inlineStr">
        <is>
          <t>Position</t>
        </is>
      </c>
      <c r="B3" s="7" t="inlineStr">
        <is>
          <t>Jan</t>
        </is>
      </c>
      <c r="C3" s="7" t="inlineStr">
        <is>
          <t>Feb</t>
        </is>
      </c>
      <c r="D3" s="7" t="inlineStr">
        <is>
          <t>Mär</t>
        </is>
      </c>
      <c r="E3" s="7" t="inlineStr">
        <is>
          <t>Apr</t>
        </is>
      </c>
      <c r="F3" s="7" t="inlineStr">
        <is>
          <t>Mai</t>
        </is>
      </c>
      <c r="G3" s="7" t="inlineStr">
        <is>
          <t>Jun</t>
        </is>
      </c>
      <c r="H3" s="7" t="inlineStr">
        <is>
          <t>Jul</t>
        </is>
      </c>
      <c r="I3" s="7" t="inlineStr">
        <is>
          <t>Aug</t>
        </is>
      </c>
      <c r="J3" s="7" t="inlineStr">
        <is>
          <t>Sep</t>
        </is>
      </c>
      <c r="K3" s="7" t="inlineStr">
        <is>
          <t>Okt</t>
        </is>
      </c>
      <c r="L3" s="7" t="inlineStr">
        <is>
          <t>Nov</t>
        </is>
      </c>
      <c r="M3" s="7" t="inlineStr">
        <is>
          <t>Dez</t>
        </is>
      </c>
      <c r="N3" s="7" t="inlineStr">
        <is>
          <t>Gesamt</t>
        </is>
      </c>
    </row>
    <row r="4">
      <c r="A4" s="8" t="inlineStr">
        <is>
          <t>Umsatzerlöse</t>
        </is>
      </c>
      <c r="B4" s="26">
        <f>Umsatzplanung!B14</f>
        <v/>
      </c>
      <c r="C4" s="26">
        <f>Umsatzplanung!C14</f>
        <v/>
      </c>
      <c r="D4" s="26">
        <f>Umsatzplanung!D14</f>
        <v/>
      </c>
      <c r="E4" s="26">
        <f>Umsatzplanung!E14</f>
        <v/>
      </c>
      <c r="F4" s="26">
        <f>Umsatzplanung!F14</f>
        <v/>
      </c>
      <c r="G4" s="26">
        <f>Umsatzplanung!G14</f>
        <v/>
      </c>
      <c r="H4" s="26">
        <f>Umsatzplanung!H14</f>
        <v/>
      </c>
      <c r="I4" s="26">
        <f>Umsatzplanung!I14</f>
        <v/>
      </c>
      <c r="J4" s="26">
        <f>Umsatzplanung!J14</f>
        <v/>
      </c>
      <c r="K4" s="26">
        <f>Umsatzplanung!K14</f>
        <v/>
      </c>
      <c r="L4" s="26">
        <f>Umsatzplanung!L14</f>
        <v/>
      </c>
      <c r="M4" s="26">
        <f>Umsatzplanung!M14</f>
        <v/>
      </c>
      <c r="N4" s="27">
        <f>SUM(B4:M4)</f>
        <v/>
      </c>
    </row>
    <row r="5">
      <c r="A5" s="8" t="inlineStr">
        <is>
          <t>- Variable Kosten</t>
        </is>
      </c>
      <c r="B5" s="26">
        <f>Kostenplanung!B21</f>
        <v/>
      </c>
      <c r="C5" s="26">
        <f>Kostenplanung!C21</f>
        <v/>
      </c>
      <c r="D5" s="26">
        <f>Kostenplanung!D21</f>
        <v/>
      </c>
      <c r="E5" s="26">
        <f>Kostenplanung!E21</f>
        <v/>
      </c>
      <c r="F5" s="26">
        <f>Kostenplanung!F21</f>
        <v/>
      </c>
      <c r="G5" s="26">
        <f>Kostenplanung!G21</f>
        <v/>
      </c>
      <c r="H5" s="26">
        <f>Kostenplanung!H21</f>
        <v/>
      </c>
      <c r="I5" s="26">
        <f>Kostenplanung!I21</f>
        <v/>
      </c>
      <c r="J5" s="26">
        <f>Kostenplanung!J21</f>
        <v/>
      </c>
      <c r="K5" s="26">
        <f>Kostenplanung!K21</f>
        <v/>
      </c>
      <c r="L5" s="26">
        <f>Kostenplanung!L21</f>
        <v/>
      </c>
      <c r="M5" s="26">
        <f>Kostenplanung!M21</f>
        <v/>
      </c>
      <c r="N5" s="27">
        <f>SUM(B5:M5)</f>
        <v/>
      </c>
    </row>
    <row r="6">
      <c r="A6" s="18">
        <f> Deckungsbeitrag</f>
        <v/>
      </c>
      <c r="B6" s="28">
        <f>B4-B5</f>
        <v/>
      </c>
      <c r="C6" s="28">
        <f>C4-C5</f>
        <v/>
      </c>
      <c r="D6" s="28">
        <f>D4-D5</f>
        <v/>
      </c>
      <c r="E6" s="28">
        <f>E4-E5</f>
        <v/>
      </c>
      <c r="F6" s="28">
        <f>F4-F5</f>
        <v/>
      </c>
      <c r="G6" s="28">
        <f>G4-G5</f>
        <v/>
      </c>
      <c r="H6" s="28">
        <f>H4-H5</f>
        <v/>
      </c>
      <c r="I6" s="28">
        <f>I4-I5</f>
        <v/>
      </c>
      <c r="J6" s="28">
        <f>J4-J5</f>
        <v/>
      </c>
      <c r="K6" s="28">
        <f>K4-K5</f>
        <v/>
      </c>
      <c r="L6" s="28">
        <f>L4-L5</f>
        <v/>
      </c>
      <c r="M6" s="28">
        <f>M4-M5</f>
        <v/>
      </c>
      <c r="N6" s="28">
        <f>SUM(B6:M6)</f>
        <v/>
      </c>
    </row>
    <row r="7">
      <c r="A7" s="8" t="inlineStr">
        <is>
          <t>- Fixkosten</t>
        </is>
      </c>
      <c r="B7" s="26">
        <f>Kostenplanung!B13</f>
        <v/>
      </c>
      <c r="C7" s="26">
        <f>Kostenplanung!C13</f>
        <v/>
      </c>
      <c r="D7" s="26">
        <f>Kostenplanung!D13</f>
        <v/>
      </c>
      <c r="E7" s="26">
        <f>Kostenplanung!E13</f>
        <v/>
      </c>
      <c r="F7" s="26">
        <f>Kostenplanung!F13</f>
        <v/>
      </c>
      <c r="G7" s="26">
        <f>Kostenplanung!G13</f>
        <v/>
      </c>
      <c r="H7" s="26">
        <f>Kostenplanung!H13</f>
        <v/>
      </c>
      <c r="I7" s="26">
        <f>Kostenplanung!I13</f>
        <v/>
      </c>
      <c r="J7" s="26">
        <f>Kostenplanung!J13</f>
        <v/>
      </c>
      <c r="K7" s="26">
        <f>Kostenplanung!K13</f>
        <v/>
      </c>
      <c r="L7" s="26">
        <f>Kostenplanung!L13</f>
        <v/>
      </c>
      <c r="M7" s="26">
        <f>Kostenplanung!M13</f>
        <v/>
      </c>
      <c r="N7" s="27">
        <f>SUM(B7:M7)</f>
        <v/>
      </c>
    </row>
    <row r="8">
      <c r="A8" s="18">
        <f> Betriebsergebnis (EBITDA)</f>
        <v/>
      </c>
      <c r="B8" s="28">
        <f>B6-B7</f>
        <v/>
      </c>
      <c r="C8" s="28">
        <f>C6-C7</f>
        <v/>
      </c>
      <c r="D8" s="28">
        <f>D6-D7</f>
        <v/>
      </c>
      <c r="E8" s="28">
        <f>E6-E7</f>
        <v/>
      </c>
      <c r="F8" s="28">
        <f>F6-F7</f>
        <v/>
      </c>
      <c r="G8" s="28">
        <f>G6-G7</f>
        <v/>
      </c>
      <c r="H8" s="28">
        <f>H6-H7</f>
        <v/>
      </c>
      <c r="I8" s="28">
        <f>I6-I7</f>
        <v/>
      </c>
      <c r="J8" s="28">
        <f>J6-J7</f>
        <v/>
      </c>
      <c r="K8" s="28">
        <f>K6-K7</f>
        <v/>
      </c>
      <c r="L8" s="28">
        <f>L6-L7</f>
        <v/>
      </c>
      <c r="M8" s="28">
        <f>M6-M7</f>
        <v/>
      </c>
      <c r="N8" s="28">
        <f>SUM(B8:M8)</f>
        <v/>
      </c>
    </row>
    <row r="9">
      <c r="A9" s="8" t="inlineStr">
        <is>
          <t>- Abschreibungen (AfA)</t>
        </is>
      </c>
      <c r="B9" s="26">
        <f>Investitionsplan!$F$9/12</f>
        <v/>
      </c>
      <c r="C9" s="26">
        <f>Investitionsplan!$F$9/12</f>
        <v/>
      </c>
      <c r="D9" s="26">
        <f>Investitionsplan!$F$9/12</f>
        <v/>
      </c>
      <c r="E9" s="26">
        <f>Investitionsplan!$F$9/12</f>
        <v/>
      </c>
      <c r="F9" s="26">
        <f>Investitionsplan!$F$9/12</f>
        <v/>
      </c>
      <c r="G9" s="26">
        <f>Investitionsplan!$F$9/12</f>
        <v/>
      </c>
      <c r="H9" s="26">
        <f>Investitionsplan!$F$9/12</f>
        <v/>
      </c>
      <c r="I9" s="26">
        <f>Investitionsplan!$F$9/12</f>
        <v/>
      </c>
      <c r="J9" s="26">
        <f>Investitionsplan!$F$9/12</f>
        <v/>
      </c>
      <c r="K9" s="26">
        <f>Investitionsplan!$F$9/12</f>
        <v/>
      </c>
      <c r="L9" s="26">
        <f>Investitionsplan!$F$9/12</f>
        <v/>
      </c>
      <c r="M9" s="26">
        <f>Investitionsplan!$F$9/12</f>
        <v/>
      </c>
      <c r="N9" s="27">
        <f>SUM(B9:M9)</f>
        <v/>
      </c>
    </row>
    <row r="10">
      <c r="A10" s="18">
        <f> Ergebnis vor Zinsen (EBIT)</f>
        <v/>
      </c>
      <c r="B10" s="28">
        <f>B8-B9</f>
        <v/>
      </c>
      <c r="C10" s="28">
        <f>C8-C9</f>
        <v/>
      </c>
      <c r="D10" s="28">
        <f>D8-D9</f>
        <v/>
      </c>
      <c r="E10" s="28">
        <f>E8-E9</f>
        <v/>
      </c>
      <c r="F10" s="28">
        <f>F8-F9</f>
        <v/>
      </c>
      <c r="G10" s="28">
        <f>G8-G9</f>
        <v/>
      </c>
      <c r="H10" s="28">
        <f>H8-H9</f>
        <v/>
      </c>
      <c r="I10" s="28">
        <f>I8-I9</f>
        <v/>
      </c>
      <c r="J10" s="28">
        <f>J8-J9</f>
        <v/>
      </c>
      <c r="K10" s="28">
        <f>K8-K9</f>
        <v/>
      </c>
      <c r="L10" s="28">
        <f>L8-L9</f>
        <v/>
      </c>
      <c r="M10" s="28">
        <f>M8-M9</f>
        <v/>
      </c>
      <c r="N10" s="28">
        <f>SUM(B10:M10)</f>
        <v/>
      </c>
    </row>
    <row r="11">
      <c r="A11" s="8" t="inlineStr">
        <is>
          <t>- Zinsaufwand</t>
        </is>
      </c>
      <c r="B11" s="26">
        <f>Annahmen!$B$12*Annahmen!$B$13/12</f>
        <v/>
      </c>
      <c r="C11" s="26">
        <f>Annahmen!$B$12*Annahmen!$B$13/12</f>
        <v/>
      </c>
      <c r="D11" s="26">
        <f>Annahmen!$B$12*Annahmen!$B$13/12</f>
        <v/>
      </c>
      <c r="E11" s="26">
        <f>Annahmen!$B$12*Annahmen!$B$13/12</f>
        <v/>
      </c>
      <c r="F11" s="26">
        <f>Annahmen!$B$12*Annahmen!$B$13/12</f>
        <v/>
      </c>
      <c r="G11" s="26">
        <f>Annahmen!$B$12*Annahmen!$B$13/12</f>
        <v/>
      </c>
      <c r="H11" s="26">
        <f>Annahmen!$B$12*Annahmen!$B$13/12</f>
        <v/>
      </c>
      <c r="I11" s="26">
        <f>Annahmen!$B$12*Annahmen!$B$13/12</f>
        <v/>
      </c>
      <c r="J11" s="26">
        <f>Annahmen!$B$12*Annahmen!$B$13/12</f>
        <v/>
      </c>
      <c r="K11" s="26">
        <f>Annahmen!$B$12*Annahmen!$B$13/12</f>
        <v/>
      </c>
      <c r="L11" s="26">
        <f>Annahmen!$B$12*Annahmen!$B$13/12</f>
        <v/>
      </c>
      <c r="M11" s="26">
        <f>Annahmen!$B$12*Annahmen!$B$13/12</f>
        <v/>
      </c>
      <c r="N11" s="27">
        <f>SUM(B11:M11)</f>
        <v/>
      </c>
    </row>
    <row r="12">
      <c r="A12" s="18">
        <f> Ergebnis vor Steuern (EBT)</f>
        <v/>
      </c>
      <c r="B12" s="28">
        <f>B10-B11</f>
        <v/>
      </c>
      <c r="C12" s="28">
        <f>C10-C11</f>
        <v/>
      </c>
      <c r="D12" s="28">
        <f>D10-D11</f>
        <v/>
      </c>
      <c r="E12" s="28">
        <f>E10-E11</f>
        <v/>
      </c>
      <c r="F12" s="28">
        <f>F10-F11</f>
        <v/>
      </c>
      <c r="G12" s="28">
        <f>G10-G11</f>
        <v/>
      </c>
      <c r="H12" s="28">
        <f>H10-H11</f>
        <v/>
      </c>
      <c r="I12" s="28">
        <f>I10-I11</f>
        <v/>
      </c>
      <c r="J12" s="28">
        <f>J10-J11</f>
        <v/>
      </c>
      <c r="K12" s="28">
        <f>K10-K11</f>
        <v/>
      </c>
      <c r="L12" s="28">
        <f>L10-L11</f>
        <v/>
      </c>
      <c r="M12" s="28">
        <f>M10-M11</f>
        <v/>
      </c>
      <c r="N12" s="28">
        <f>SUM(B12:M12)</f>
        <v/>
      </c>
    </row>
    <row r="13">
      <c r="A13" s="8" t="inlineStr">
        <is>
          <t>- Gewerbesteuer</t>
        </is>
      </c>
      <c r="B13" s="26">
        <f>IF(B12&gt;0,B12*Annahmen!$B$6,0)</f>
        <v/>
      </c>
      <c r="C13" s="26">
        <f>IF(C12&gt;0,C12*Annahmen!$B$6,0)</f>
        <v/>
      </c>
      <c r="D13" s="26">
        <f>IF(D12&gt;0,D12*Annahmen!$B$6,0)</f>
        <v/>
      </c>
      <c r="E13" s="26">
        <f>IF(E12&gt;0,E12*Annahmen!$B$6,0)</f>
        <v/>
      </c>
      <c r="F13" s="26">
        <f>IF(F12&gt;0,F12*Annahmen!$B$6,0)</f>
        <v/>
      </c>
      <c r="G13" s="26">
        <f>IF(G12&gt;0,G12*Annahmen!$B$6,0)</f>
        <v/>
      </c>
      <c r="H13" s="26">
        <f>IF(H12&gt;0,H12*Annahmen!$B$6,0)</f>
        <v/>
      </c>
      <c r="I13" s="26">
        <f>IF(I12&gt;0,I12*Annahmen!$B$6,0)</f>
        <v/>
      </c>
      <c r="J13" s="26">
        <f>IF(J12&gt;0,J12*Annahmen!$B$6,0)</f>
        <v/>
      </c>
      <c r="K13" s="26">
        <f>IF(K12&gt;0,K12*Annahmen!$B$6,0)</f>
        <v/>
      </c>
      <c r="L13" s="26">
        <f>IF(L12&gt;0,L12*Annahmen!$B$6,0)</f>
        <v/>
      </c>
      <c r="M13" s="26">
        <f>IF(M12&gt;0,M12*Annahmen!$B$6,0)</f>
        <v/>
      </c>
      <c r="N13" s="27">
        <f>SUM(B13:M13)</f>
        <v/>
      </c>
    </row>
    <row r="14">
      <c r="A14" s="13">
        <f> JAHRESERGEBNIS (Gewinn/Verlust)</f>
        <v/>
      </c>
      <c r="B14" s="23">
        <f>B12-B13</f>
        <v/>
      </c>
      <c r="C14" s="23">
        <f>C12-C13</f>
        <v/>
      </c>
      <c r="D14" s="23">
        <f>D12-D13</f>
        <v/>
      </c>
      <c r="E14" s="23">
        <f>E12-E13</f>
        <v/>
      </c>
      <c r="F14" s="23">
        <f>F12-F13</f>
        <v/>
      </c>
      <c r="G14" s="23">
        <f>G12-G13</f>
        <v/>
      </c>
      <c r="H14" s="23">
        <f>H12-H13</f>
        <v/>
      </c>
      <c r="I14" s="23">
        <f>I12-I13</f>
        <v/>
      </c>
      <c r="J14" s="23">
        <f>J12-J13</f>
        <v/>
      </c>
      <c r="K14" s="23">
        <f>K12-K13</f>
        <v/>
      </c>
      <c r="L14" s="23">
        <f>L12-L13</f>
        <v/>
      </c>
      <c r="M14" s="23">
        <f>M12-M13</f>
        <v/>
      </c>
      <c r="N14" s="23">
        <f>SUM(B14:M14)</f>
        <v/>
      </c>
    </row>
  </sheetData>
  <mergeCells count="1">
    <mergeCell ref="A1:N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</cols>
  <sheetData>
    <row r="1">
      <c r="A1" s="1" t="inlineStr">
        <is>
          <t>SCHNELL-RECHNER: OPERATIVER GEWINN</t>
        </is>
      </c>
    </row>
    <row r="3">
      <c r="A3" s="2" t="inlineStr">
        <is>
          <t>Eingaben</t>
        </is>
      </c>
    </row>
    <row r="4">
      <c r="A4" s="8" t="inlineStr">
        <is>
          <t>Geplanter Umsatz (€)</t>
        </is>
      </c>
      <c r="B4" s="29" t="n">
        <v>10000</v>
      </c>
    </row>
    <row r="5">
      <c r="A5" s="8" t="inlineStr">
        <is>
          <t>Variable Kosten (€)</t>
        </is>
      </c>
      <c r="B5" s="29" t="n">
        <v>3000</v>
      </c>
    </row>
    <row r="6">
      <c r="A6" s="8" t="inlineStr">
        <is>
          <t>Fixkosten (€)</t>
        </is>
      </c>
      <c r="B6" s="29" t="n">
        <v>5000</v>
      </c>
    </row>
    <row r="8">
      <c r="A8" s="2" t="inlineStr">
        <is>
          <t>Berechnungen</t>
        </is>
      </c>
    </row>
    <row r="9">
      <c r="A9" s="8" t="inlineStr">
        <is>
          <t>Deckungsbeitrag (€)</t>
        </is>
      </c>
      <c r="B9" s="30">
        <f>B4-B5</f>
        <v/>
      </c>
    </row>
    <row r="10">
      <c r="A10" s="8" t="inlineStr">
        <is>
          <t>Deckungsbeitrag (%)</t>
        </is>
      </c>
      <c r="B10" s="31">
        <f>IF(B4&gt;0,B9/B4,0)</f>
        <v/>
      </c>
    </row>
    <row r="12">
      <c r="A12" s="13" t="inlineStr">
        <is>
          <t>GEWINN / VERLUST (€)</t>
        </is>
      </c>
      <c r="B12" s="23">
        <f>B4-B5-B6</f>
        <v/>
      </c>
    </row>
    <row r="14">
      <c r="A14" s="6" t="inlineStr">
        <is>
          <t>Formel: Gewinn = Umsatz - Variable Kosten - Fixkosten</t>
        </is>
      </c>
    </row>
    <row r="16">
      <c r="A16" s="32" t="inlineStr">
        <is>
          <t>Deckungsbeitragsrechnung:</t>
        </is>
      </c>
    </row>
    <row r="17">
      <c r="A17" t="inlineStr">
        <is>
          <t>DB = U - K_var</t>
        </is>
      </c>
    </row>
    <row r="18">
      <c r="A18" t="inlineStr">
        <is>
          <t>DB = Deckungsbeitrag</t>
        </is>
      </c>
    </row>
    <row r="19">
      <c r="A19" t="inlineStr">
        <is>
          <t>U = Umsatzerlöse</t>
        </is>
      </c>
    </row>
    <row r="20">
      <c r="A20" t="inlineStr">
        <is>
          <t>K_var = Variable Kosten</t>
        </is>
      </c>
    </row>
  </sheetData>
  <mergeCells count="3">
    <mergeCell ref="A1:D1"/>
    <mergeCell ref="A8:B8"/>
    <mergeCell ref="A3:B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2026-01-13T07:42:28Z</dcterms:created>
  <dcterms:modified xmlns:dcterms="http://purl.org/dc/terms/" xmlns:xsi="http://www.w3.org/2001/XMLSchema-instance" xsi:type="dcterms:W3CDTF">2026-01-13T07:42:28Z</dcterms:modified>
</cp:coreProperties>
</file>