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chenbericht" sheetId="1" state="visible" r:id="rId2"/>
    <sheet name="Azubi-Berichtsheft" sheetId="2" state="visible" r:id="rId3"/>
    <sheet name="Effizienz-Rechner" sheetId="3" state="visible" r:id="rId4"/>
    <sheet name="Dashboard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<sst xmlns="http://schemas.openxmlformats.org/spreadsheetml/2006/main" count="311" uniqueCount="198">
  <si>
    <t xml:space="preserve">WOCHENBERICHT / WEEKLY STATUS REPORT</t>
  </si>
  <si>
    <t xml:space="preserve">Vorlage für Projektmanagement &amp; Team-Reporting</t>
  </si>
  <si>
    <t xml:space="preserve">  1. KOPFDATEN (Header Data)</t>
  </si>
  <si>
    <t xml:space="preserve">Name / Abteilung</t>
  </si>
  <si>
    <t xml:space="preserve">[Ihr Name / Your Name]</t>
  </si>
  <si>
    <t xml:space="preserve">Datum</t>
  </si>
  <si>
    <t xml:space="preserve">Projekt / Bereich</t>
  </si>
  <si>
    <t xml:space="preserve">[Projektname / Project Name]</t>
  </si>
  <si>
    <t xml:space="preserve">Kalenderwoche (KW)</t>
  </si>
  <si>
    <t xml:space="preserve">Berichtszeitraum von</t>
  </si>
  <si>
    <t xml:space="preserve">bis</t>
  </si>
  <si>
    <t xml:space="preserve">  2. ERLEDIGTE AUFGABEN / Completed Tasks  (Rückblick)</t>
  </si>
  <si>
    <t xml:space="preserve">Aufgabe / Task</t>
  </si>
  <si>
    <t xml:space="preserve">Ergebnis / Result</t>
  </si>
  <si>
    <t xml:space="preserve">Beschreibung</t>
  </si>
  <si>
    <t xml:space="preserve">Status</t>
  </si>
  <si>
    <t xml:space="preserve">KPI / Kennzahl</t>
  </si>
  <si>
    <t xml:space="preserve">[Aufgabe 1]</t>
  </si>
  <si>
    <t xml:space="preserve">[Ergebnis]</t>
  </si>
  <si>
    <t xml:space="preserve">[Details / Beschreibung]</t>
  </si>
  <si>
    <t xml:space="preserve">Erledigt</t>
  </si>
  <si>
    <t xml:space="preserve">[z.B. 5 Leads]</t>
  </si>
  <si>
    <t xml:space="preserve">[Aufgabe 2]</t>
  </si>
  <si>
    <t xml:space="preserve">[Aufgabe 3]</t>
  </si>
  <si>
    <t xml:space="preserve">[Aufgabe 4]</t>
  </si>
  <si>
    <t xml:space="preserve">[Aufgabe 5]</t>
  </si>
  <si>
    <t xml:space="preserve">[Aufgabe 6]</t>
  </si>
  <si>
    <t xml:space="preserve">  3. LAUFENDE AUFGABEN / In Progress</t>
  </si>
  <si>
    <t xml:space="preserve">Aktueller Status</t>
  </si>
  <si>
    <t xml:space="preserve">Fertigstellung bis</t>
  </si>
  <si>
    <t xml:space="preserve">Fortschritt %</t>
  </si>
  <si>
    <t xml:space="preserve">[In Bearbeitung]</t>
  </si>
  <si>
    <t xml:space="preserve">[Aktueller Stand / Notes]</t>
  </si>
  <si>
    <t xml:space="preserve">  4. BLOCKER &amp; HERAUSFORDERUNGEN / Challenges</t>
  </si>
  <si>
    <t xml:space="preserve">Problem / Blocker</t>
  </si>
  <si>
    <t xml:space="preserve">Auswirkung</t>
  </si>
  <si>
    <t xml:space="preserve">Benoetigt von</t>
  </si>
  <si>
    <t xml:space="preserve">Prioritaet</t>
  </si>
  <si>
    <t xml:space="preserve">[Problembeschreibung]</t>
  </si>
  <si>
    <t xml:space="preserve">[Auswirkung auf Projekt]</t>
  </si>
  <si>
    <t xml:space="preserve">[Name / Team]</t>
  </si>
  <si>
    <t xml:space="preserve">Hoch</t>
  </si>
  <si>
    <t xml:space="preserve">Offen</t>
  </si>
  <si>
    <t xml:space="preserve">  5. AUSBLICK / Next Week Focus</t>
  </si>
  <si>
    <t xml:space="preserve">Ziel / Goal</t>
  </si>
  <si>
    <t xml:space="preserve">Verantwortlich</t>
  </si>
  <si>
    <t xml:space="preserve">Deadline</t>
  </si>
  <si>
    <t xml:space="preserve">[Ziel 1]</t>
  </si>
  <si>
    <t xml:space="preserve">[Beschreibung]</t>
  </si>
  <si>
    <t xml:space="preserve">[Name]</t>
  </si>
  <si>
    <t xml:space="preserve">[Ziel 2]</t>
  </si>
  <si>
    <t xml:space="preserve">[Ziel 3]</t>
  </si>
  <si>
    <t xml:space="preserve">[Ziel 4]</t>
  </si>
  <si>
    <t xml:space="preserve">  6. NOTIZEN &amp; KOMMENTARE / Additional Notes</t>
  </si>
  <si>
    <t xml:space="preserve">[Hier koennen weitere Anmerkungen, Kommentare oder Informationen eingetragen werden.]</t>
  </si>
  <si>
    <t xml:space="preserve">Unterschrift / Signature: _______________________     Datum: _______________________</t>
  </si>
  <si>
    <t xml:space="preserve">Legende / Legend:  Blaue Felder = Eingabe (Blue cells = User input)  |  Schwarze Felder = Formeln (Black = Formulas)</t>
  </si>
  <si>
    <t xml:space="preserve">AUSBILDUNGSNACHWEIS (IHK) / TRAINEE REPORT</t>
  </si>
  <si>
    <t xml:space="preserve">Berichtsheft fuer Auszubildende gemaess IHK-Anforderungen</t>
  </si>
  <si>
    <t xml:space="preserve">  STAMMDATEN / Master Data</t>
  </si>
  <si>
    <t xml:space="preserve">Name Auszubildender</t>
  </si>
  <si>
    <t xml:space="preserve">[Vorname Nachname]</t>
  </si>
  <si>
    <t xml:space="preserve">Ausbildungsnachweis Nr.</t>
  </si>
  <si>
    <t xml:space="preserve">[Nr.]</t>
  </si>
  <si>
    <t xml:space="preserve">Ausbildungsberuf</t>
  </si>
  <si>
    <t xml:space="preserve">[Berufsbezeichnung]</t>
  </si>
  <si>
    <t xml:space="preserve">Ausbildungsjahr</t>
  </si>
  <si>
    <t xml:space="preserve">[1 / 2 / 3]</t>
  </si>
  <si>
    <t xml:space="preserve">Ausbildungsbetrieb</t>
  </si>
  <si>
    <t xml:space="preserve">[Firmenname]</t>
  </si>
  <si>
    <t xml:space="preserve">Woche vom</t>
  </si>
  <si>
    <t xml:space="preserve">  BETRIEBLICHE TAETIGKEITEN / Daily Activities</t>
  </si>
  <si>
    <t xml:space="preserve">Wochentag</t>
  </si>
  <si>
    <t xml:space="preserve">Taetigkeit / Activity</t>
  </si>
  <si>
    <t xml:space="preserve">Beschreibung / Details</t>
  </si>
  <si>
    <t xml:space="preserve">Beginn</t>
  </si>
  <si>
    <t xml:space="preserve">Ende</t>
  </si>
  <si>
    <t xml:space="preserve">Stunden</t>
  </si>
  <si>
    <t xml:space="preserve">Montag</t>
  </si>
  <si>
    <t xml:space="preserve">[Taetigkeit]</t>
  </si>
  <si>
    <t xml:space="preserve">[Details]</t>
  </si>
  <si>
    <t xml:space="preserve">Dienstag</t>
  </si>
  <si>
    <t xml:space="preserve">Mittwoch</t>
  </si>
  <si>
    <t xml:space="preserve">Donnerstag</t>
  </si>
  <si>
    <t xml:space="preserve">Freitag</t>
  </si>
  <si>
    <t xml:space="preserve">GESAMTSTUNDEN WOCHE / Total Hours</t>
  </si>
  <si>
    <t xml:space="preserve">  UNTERWEISUNGEN &amp; SCHULUNGEN / Trainings &amp; Briefings</t>
  </si>
  <si>
    <t xml:space="preserve">Thema / Topic</t>
  </si>
  <si>
    <t xml:space="preserve">Durchgefuehrt von</t>
  </si>
  <si>
    <t xml:space="preserve">Dauer (Std)</t>
  </si>
  <si>
    <t xml:space="preserve">[Thema]</t>
  </si>
  <si>
    <t xml:space="preserve">[Ausbilder / Trainer]</t>
  </si>
  <si>
    <t xml:space="preserve">  BERUFSSCHULE / Vocational School</t>
  </si>
  <si>
    <t xml:space="preserve">Fach / Subject</t>
  </si>
  <si>
    <t xml:space="preserve">Behandelte Themen / Topics covered</t>
  </si>
  <si>
    <t xml:space="preserve">Lehrperson</t>
  </si>
  <si>
    <t xml:space="preserve">Tag</t>
  </si>
  <si>
    <t xml:space="preserve">[Fach]</t>
  </si>
  <si>
    <t xml:space="preserve">[Themen]</t>
  </si>
  <si>
    <t xml:space="preserve">  UNTERSCHRIFTEN / Signatures</t>
  </si>
  <si>
    <t xml:space="preserve">Unterschrift Auszubildender:
_______________________________</t>
  </si>
  <si>
    <t xml:space="preserve">Unterschrift Ausbilder (gesetzlich vorgeschrieben):
_______________________________</t>
  </si>
  <si>
    <t xml:space="preserve">Hinweis: Die Unterschrift des Ausbilders ist gemaess Berufsbildungsgesetz (BBiG) gesetzlich vorgeschrieben.</t>
  </si>
  <si>
    <t xml:space="preserve">REPORTING-EFFIZIENZ-RECHNER</t>
  </si>
  <si>
    <t xml:space="preserve">Berechnung der Reporting-Effizienz-Quote (REQ) nach PMI-Methodik</t>
  </si>
  <si>
    <t xml:space="preserve">  FORMEL / Formula: E_rep = (1 - T_rep / T_total) x 100</t>
  </si>
  <si>
    <t xml:space="preserve">E_rep  =  Reporting-Effizienz in Prozent (%)
T_rep  =  Zeitaufwand fuer das Reporting pro Woche (Stunden)
T_total =  Gesamtarbeitszeit pro Woche (Stunden)
Ein Wert &gt; 95% gilt als exzellent. Ziel: Reporting-Zeit minimieren.</t>
  </si>
  <si>
    <t xml:space="preserve">  EINGABEN / Inputs  (blaue Felder aendern / change blue fields)</t>
  </si>
  <si>
    <t xml:space="preserve">Minuten/Tag fuer Datensammlung (min)</t>
  </si>
  <si>
    <t xml:space="preserve">min</t>
  </si>
  <si>
    <t xml:space="preserve">Minuten/Woche fuer Bericht schreiben (min)</t>
  </si>
  <si>
    <t xml:space="preserve">Gesamtarbeitszeit pro Woche (Std / h)</t>
  </si>
  <si>
    <t xml:space="preserve">Std</t>
  </si>
  <si>
    <t xml:space="preserve">Geschaetzter Stundenlohn (EUR/h)</t>
  </si>
  <si>
    <t xml:space="preserve">EUR/h</t>
  </si>
  <si>
    <t xml:space="preserve">Arbeitswochen pro Monat</t>
  </si>
  <si>
    <t xml:space="preserve">Wochen</t>
  </si>
  <si>
    <t xml:space="preserve">Zeitersparnis durch Vorlage (%)</t>
  </si>
  <si>
    <t xml:space="preserve">%</t>
  </si>
  <si>
    <t xml:space="preserve">  ERGEBNISSE / Results</t>
  </si>
  <si>
    <t xml:space="preserve">T_rep: Reporting-Zeit pro Woche (Std)</t>
  </si>
  <si>
    <t xml:space="preserve">(min/Tag x 5 Tage + min/Woche Bericht) / 60</t>
  </si>
  <si>
    <t xml:space="preserve">T_total: Gesamtarbeitszeit pro Woche (Std)</t>
  </si>
  <si>
    <t xml:space="preserve">Direkt aus Eingabe</t>
  </si>
  <si>
    <t xml:space="preserve">E_rep: Reporting-Effizienz-Quote (REQ)</t>
  </si>
  <si>
    <t xml:space="preserve">E_rep = (1 - T_rep/T_total) x 100</t>
  </si>
  <si>
    <t xml:space="preserve">Effizienz-Bewertung</t>
  </si>
  <si>
    <t xml:space="preserve">Benchmark: &gt; 95% = Exzellent</t>
  </si>
  <si>
    <t xml:space="preserve">Zeitaufwand Reporting pro Monat (Std)</t>
  </si>
  <si>
    <t xml:space="preserve">T_rep x Arbeitswochen/Monat</t>
  </si>
  <si>
    <t xml:space="preserve">Kosten des Reportings pro Monat (EUR)</t>
  </si>
  <si>
    <t xml:space="preserve">Stunden x Stundenlohn</t>
  </si>
  <si>
    <t xml:space="preserve">Ersparnis mit Vorlage pro Monat (EUR)</t>
  </si>
  <si>
    <t xml:space="preserve">Kosten x Zeitersparnis-Rate</t>
  </si>
  <si>
    <t xml:space="preserve">Ersparnis pro Jahr (EUR)</t>
  </si>
  <si>
    <t xml:space="preserve">Monatliche Ersparnis x 12</t>
  </si>
  <si>
    <t xml:space="preserve">  4-SCHRITTE REPORTING-ZYKLUS / 4-Step Reporting Cycle</t>
  </si>
  <si>
    <t xml:space="preserve">1. Daten sammeln</t>
  </si>
  <si>
    <t xml:space="preserve">Taeglich Notizen machen, KPIs erfassen</t>
  </si>
  <si>
    <t xml:space="preserve">2. Vorlage ausfuellen</t>
  </si>
  <si>
    <t xml:space="preserve">Strukturierte Eingabe in Wochenbericht-Vorlage</t>
  </si>
  <si>
    <t xml:space="preserve">3. Review</t>
  </si>
  <si>
    <t xml:space="preserve">Korrekturlesen, Blocker pruefen, Kennzahlen validieren</t>
  </si>
  <si>
    <t xml:space="preserve">4. Versenden</t>
  </si>
  <si>
    <t xml:space="preserve">Puenktlich am Freitag (z.B. 15:00 Uhr)</t>
  </si>
  <si>
    <t xml:space="preserve">  5 TIPPS FUER DEN PERFEKTEN WEEKLY REPORT</t>
  </si>
  <si>
    <t xml:space="preserve">Tipp 1: Kurz &amp; praezise</t>
  </si>
  <si>
    <t xml:space="preserve">Bulletpoints nutzen; keine langen Texte schreiben</t>
  </si>
  <si>
    <t xml:space="preserve">Tipp 2: Ehrlich bei Problemen</t>
  </si>
  <si>
    <t xml:space="preserve">Risiken und Verzoegerungen fruehzeitig kommunizieren</t>
  </si>
  <si>
    <t xml:space="preserve">Tipp 3: KPIs verwenden</t>
  </si>
  <si>
    <t xml:space="preserve">Kennzahlen: z.B. '5 Leads' statt 'Viele Leads'</t>
  </si>
  <si>
    <t xml:space="preserve">Tipp 4: Deadline setzen</t>
  </si>
  <si>
    <t xml:space="preserve">Bericht immer zur gleichen Zeit versenden (z.B. Fr. 15:00)</t>
  </si>
  <si>
    <t xml:space="preserve">Tipp 5: Automatisieren</t>
  </si>
  <si>
    <t xml:space="preserve">Textbausteine oder Tools (Jira/Asana) nutzen</t>
  </si>
  <si>
    <t xml:space="preserve">Legende: Gelbe Felder mit blauem Text = Eingabefelder (aendern).  Gruen = Effizienz-Ergebnis.  Gelb = Kosten/Ersparnis.</t>
  </si>
  <si>
    <t xml:space="preserve">WOCHEN-DASHBOARD / Weekly Dashboard</t>
  </si>
  <si>
    <t xml:space="preserve">Aufgaben-Tracking &amp; Wochen-KPIs auf einen Blick</t>
  </si>
  <si>
    <t xml:space="preserve">  WOCHE / Week Selection</t>
  </si>
  <si>
    <t xml:space="preserve">Aktuelle Kalenderwoche (KW)</t>
  </si>
  <si>
    <t xml:space="preserve">Jahr</t>
  </si>
  <si>
    <t xml:space="preserve">Heute</t>
  </si>
  <si>
    <t xml:space="preserve">  AUFGABEN-TRACKER / Task Tracker</t>
  </si>
  <si>
    <t xml:space="preserve">Kategorie</t>
  </si>
  <si>
    <t xml:space="preserve">Faellig</t>
  </si>
  <si>
    <t xml:space="preserve">Erledigt am</t>
  </si>
  <si>
    <t xml:space="preserve">Wochenbericht erstellen</t>
  </si>
  <si>
    <t xml:space="preserve">Dokumentation</t>
  </si>
  <si>
    <t xml:space="preserve">Sprint-Review vorbereiten</t>
  </si>
  <si>
    <t xml:space="preserve">Meetings</t>
  </si>
  <si>
    <t xml:space="preserve">In Bearbeitung</t>
  </si>
  <si>
    <t xml:space="preserve">Code-Review durchfuehren</t>
  </si>
  <si>
    <t xml:space="preserve">Review</t>
  </si>
  <si>
    <t xml:space="preserve">Geplant</t>
  </si>
  <si>
    <t xml:space="preserve">Mittel</t>
  </si>
  <si>
    <t xml:space="preserve">Dokumentation aktualisieren</t>
  </si>
  <si>
    <t xml:space="preserve">Niedrig</t>
  </si>
  <si>
    <t xml:space="preserve">Stakeholder-Update senden</t>
  </si>
  <si>
    <t xml:space="preserve">Blockiert</t>
  </si>
  <si>
    <t xml:space="preserve">[Neue Aufgabe]</t>
  </si>
  <si>
    <t xml:space="preserve">  KPI-ZUSAMMENFASSUNG / Summary Statistics</t>
  </si>
  <si>
    <t xml:space="preserve">Kennzahl / KPI</t>
  </si>
  <si>
    <t xml:space="preserve">Wert / Value</t>
  </si>
  <si>
    <t xml:space="preserve">Formel / Source</t>
  </si>
  <si>
    <t xml:space="preserve">Aufgaben gesamt / Total Tasks</t>
  </si>
  <si>
    <t xml:space="preserve">Anzahl erfasster Aufgaben</t>
  </si>
  <si>
    <t xml:space="preserve">Erledigte Aufgaben / Completed</t>
  </si>
  <si>
    <t xml:space="preserve">COUNTIF Status = "Erledigt"</t>
  </si>
  <si>
    <t xml:space="preserve">In Bearbeitung / In Progress</t>
  </si>
  <si>
    <t xml:space="preserve">COUNTIF Status = "In Bearbeitung"</t>
  </si>
  <si>
    <t xml:space="preserve">Blockierte Aufgaben / Blocked</t>
  </si>
  <si>
    <t xml:space="preserve">COUNTIF Status = "Blockiert"</t>
  </si>
  <si>
    <t xml:space="preserve">Fertigstellungsrate / Completion Rate</t>
  </si>
  <si>
    <t xml:space="preserve">Erledigt / Gesamt</t>
  </si>
  <si>
    <t xml:space="preserve">Hohe Prioritaet / High Priority</t>
  </si>
  <si>
    <t xml:space="preserve">COUNTIF Prioritaet = "Hoch"</t>
  </si>
  <si>
    <t xml:space="preserve">Legende: Gruen = Erledigt | Blau = In Bearbeitung | Grau = Geplant | Rot = Blockiert  |  Dropdown-Listen in Spalten C, D, E verfuegbar.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</si>
</sst>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dd\.mm\.yyyy"/>
    <numFmt numFmtId="166" formatCode="0%"/>
    <numFmt numFmtId="167" formatCode="hh:mm"/>
    <numFmt numFmtId="168" formatCode="0.0&quot; Std&quot;"/>
    <numFmt numFmtId="169" formatCode="0\%"/>
    <numFmt numFmtId="170" formatCode="0.00&quot; Std&quot;"/>
    <numFmt numFmtId="171" formatCode="0.0\%"/>
    <numFmt numFmtId="172" formatCode="@"/>
    <numFmt numFmtId="173" formatCode="&quot;EUR &quot;#,##0.00"/>
    <numFmt numFmtId="174" formatCode="&quot;KW &quot;0"/>
    <numFmt numFmtId="175" formatCode="General"/>
    <numFmt numFmtId="176" formatCode="0"/>
    <numFmt numFmtId="177" formatCode="0.0%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C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472C4"/>
      </patternFill>
    </fill>
    <fill>
      <patternFill patternType="solid">
        <fgColor rgb="FFEBF3FB"/>
        <bgColor rgb="FFF2F2F2"/>
      </patternFill>
    </fill>
    <fill>
      <patternFill patternType="solid">
        <fgColor rgb="FF1E6B3C"/>
        <bgColor rgb="FF008080"/>
      </patternFill>
    </fill>
    <fill>
      <patternFill patternType="solid">
        <fgColor rgb="FFC6EFCE"/>
        <bgColor rgb="FFD6E4F0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C6EFCE"/>
      </patternFill>
    </fill>
    <fill>
      <patternFill patternType="solid">
        <fgColor rgb="FFC00000"/>
        <bgColor rgb="FF800000"/>
      </patternFill>
    </fill>
    <fill>
      <patternFill patternType="solid">
        <fgColor rgb="FFFFC7CE"/>
        <bgColor rgb="FFFFEB9C"/>
      </patternFill>
    </fill>
    <fill>
      <patternFill patternType="solid">
        <fgColor rgb="FFF2F2F2"/>
        <bgColor rgb="FFEBF3FB"/>
      </patternFill>
    </fill>
    <fill>
      <patternFill patternType="solid">
        <fgColor rgb="FF4472C4"/>
        <bgColor rgb="FF2E75B6"/>
      </patternFill>
    </fill>
    <fill>
      <patternFill patternType="solid">
        <fgColor rgb="FFFFF2CC"/>
        <bgColor rgb="FFF2F2F2"/>
      </patternFill>
    </fill>
    <fill>
      <patternFill patternType="solid">
        <fgColor rgb="FFFFEB9C"/>
        <bgColor rgb="FFFFF2CC"/>
      </patternFill>
    </fill>
    <fill>
      <patternFill patternType="solid">
        <fgColor rgb="FF9C5700"/>
        <bgColor rgb="FF8080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/>
      <diagonal/>
    </border>
    <border diagonalUp="false" diagonalDown="false">
      <left style="medium">
        <color rgb="FF1F3864"/>
      </left>
      <right/>
      <top style="medium">
        <color rgb="FF1F3864"/>
      </top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2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1E6B3C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2E75B6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4" min="3" style="0" width="30"/>
    <col collapsed="false" customWidth="true" hidden="false" outlineLevel="0" max="6" min="5" style="0" width="16"/>
    <col collapsed="false" customWidth="true" hidden="false" outlineLevel="0" max="7" min="7" style="0" width="2"/>
  </cols>
  <sheetData>
    <row r="1" customFormat="false" ht="9.75" hidden="false" customHeight="true" outlineLevel="0" collapsed="false">
      <c r="B1" s="1"/>
      <c r="C1" s="1"/>
      <c r="D1" s="1"/>
      <c r="E1" s="1"/>
      <c r="F1" s="1"/>
    </row>
    <row r="2" customFormat="false" ht="36" hidden="false" customHeight="true" outlineLevel="0" collapsed="false">
      <c r="B2" s="2" t="s">
        <v>0</v>
      </c>
      <c r="C2" s="2"/>
      <c r="D2" s="2"/>
      <c r="E2" s="2"/>
      <c r="F2" s="2"/>
    </row>
    <row r="3" customFormat="false" ht="21.75" hidden="false" customHeight="true" outlineLevel="0" collapsed="false">
      <c r="B3" s="3" t="s">
        <v>1</v>
      </c>
      <c r="C3" s="3"/>
      <c r="D3" s="3"/>
      <c r="E3" s="3"/>
      <c r="F3" s="3"/>
    </row>
    <row r="4" customFormat="false" ht="7.5" hidden="false" customHeight="true" outlineLevel="0" collapsed="false"/>
    <row r="5" customFormat="false" ht="21.75" hidden="false" customHeight="true" outlineLevel="0" collapsed="false">
      <c r="B5" s="4" t="s">
        <v>2</v>
      </c>
      <c r="C5" s="4"/>
      <c r="D5" s="4"/>
      <c r="E5" s="4"/>
      <c r="F5" s="4"/>
    </row>
    <row r="6" customFormat="false" ht="18" hidden="false" customHeight="true" outlineLevel="0" collapsed="false">
      <c r="B6" s="5" t="s">
        <v>3</v>
      </c>
      <c r="C6" s="6" t="s">
        <v>4</v>
      </c>
      <c r="D6" s="6"/>
      <c r="E6" s="5" t="s">
        <v>5</v>
      </c>
      <c r="F6" s="7"/>
    </row>
    <row r="7" customFormat="false" ht="18" hidden="false" customHeight="true" outlineLevel="0" collapsed="false">
      <c r="B7" s="5" t="s">
        <v>6</v>
      </c>
      <c r="C7" s="6" t="s">
        <v>7</v>
      </c>
      <c r="D7" s="6"/>
      <c r="E7" s="5" t="s">
        <v>8</v>
      </c>
      <c r="F7" s="8" t="str">
        <f aca="false">IF(F6="","",IFERROR(WEEKNUM(F6,2),""))</f>
        <v/>
      </c>
    </row>
    <row r="8" customFormat="false" ht="18" hidden="false" customHeight="true" outlineLevel="0" collapsed="false">
      <c r="B8" s="5" t="s">
        <v>9</v>
      </c>
      <c r="C8" s="7"/>
      <c r="D8" s="5" t="s">
        <v>10</v>
      </c>
      <c r="E8" s="7"/>
      <c r="F8" s="5"/>
    </row>
    <row r="9" customFormat="false" ht="7.5" hidden="false" customHeight="true" outlineLevel="0" collapsed="false"/>
    <row r="10" customFormat="false" ht="21.75" hidden="false" customHeight="true" outlineLevel="0" collapsed="false">
      <c r="B10" s="4" t="s">
        <v>11</v>
      </c>
      <c r="C10" s="4"/>
      <c r="D10" s="4"/>
      <c r="E10" s="4"/>
      <c r="F10" s="4"/>
    </row>
    <row r="11" customFormat="false" ht="19.5" hidden="false" customHeight="true" outlineLevel="0" collapsed="false">
      <c r="B11" s="9" t="s">
        <v>12</v>
      </c>
      <c r="C11" s="9" t="s">
        <v>13</v>
      </c>
      <c r="D11" s="9" t="s">
        <v>14</v>
      </c>
      <c r="E11" s="9" t="s">
        <v>15</v>
      </c>
      <c r="F11" s="9" t="s">
        <v>16</v>
      </c>
    </row>
    <row r="12" customFormat="false" ht="19.5" hidden="false" customHeight="true" outlineLevel="0" collapsed="false"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21</v>
      </c>
    </row>
    <row r="13" customFormat="false" ht="19.5" hidden="false" customHeight="true" outlineLevel="0" collapsed="false">
      <c r="B13" s="11" t="s">
        <v>22</v>
      </c>
      <c r="C13" s="11" t="s">
        <v>18</v>
      </c>
      <c r="D13" s="11" t="s">
        <v>19</v>
      </c>
      <c r="E13" s="11" t="s">
        <v>20</v>
      </c>
      <c r="F13" s="11" t="s">
        <v>21</v>
      </c>
    </row>
    <row r="14" customFormat="false" ht="19.5" hidden="false" customHeight="true" outlineLevel="0" collapsed="false">
      <c r="B14" s="10" t="s">
        <v>23</v>
      </c>
      <c r="C14" s="10" t="s">
        <v>18</v>
      </c>
      <c r="D14" s="10" t="s">
        <v>19</v>
      </c>
      <c r="E14" s="10" t="s">
        <v>20</v>
      </c>
      <c r="F14" s="10" t="s">
        <v>21</v>
      </c>
    </row>
    <row r="15" customFormat="false" ht="19.5" hidden="false" customHeight="true" outlineLevel="0" collapsed="false">
      <c r="B15" s="11" t="s">
        <v>24</v>
      </c>
      <c r="C15" s="11" t="s">
        <v>18</v>
      </c>
      <c r="D15" s="11" t="s">
        <v>19</v>
      </c>
      <c r="E15" s="11" t="s">
        <v>20</v>
      </c>
      <c r="F15" s="11" t="s">
        <v>21</v>
      </c>
    </row>
    <row r="16" customFormat="false" ht="19.5" hidden="false" customHeight="true" outlineLevel="0" collapsed="false">
      <c r="B16" s="10" t="s">
        <v>25</v>
      </c>
      <c r="C16" s="10" t="s">
        <v>18</v>
      </c>
      <c r="D16" s="10" t="s">
        <v>19</v>
      </c>
      <c r="E16" s="10" t="s">
        <v>20</v>
      </c>
      <c r="F16" s="10" t="s">
        <v>21</v>
      </c>
    </row>
    <row r="17" customFormat="false" ht="19.5" hidden="false" customHeight="true" outlineLevel="0" collapsed="false">
      <c r="B17" s="11" t="s">
        <v>26</v>
      </c>
      <c r="C17" s="11" t="s">
        <v>18</v>
      </c>
      <c r="D17" s="11" t="s">
        <v>19</v>
      </c>
      <c r="E17" s="11" t="s">
        <v>20</v>
      </c>
      <c r="F17" s="11" t="s">
        <v>21</v>
      </c>
    </row>
    <row r="18" customFormat="false" ht="7.5" hidden="false" customHeight="true" outlineLevel="0" collapsed="false"/>
    <row r="19" customFormat="false" ht="21.75" hidden="false" customHeight="true" outlineLevel="0" collapsed="false">
      <c r="B19" s="4" t="s">
        <v>27</v>
      </c>
      <c r="C19" s="4"/>
      <c r="D19" s="4"/>
      <c r="E19" s="4"/>
      <c r="F19" s="4"/>
    </row>
    <row r="20" customFormat="false" ht="19.5" hidden="false" customHeight="true" outlineLevel="0" collapsed="false">
      <c r="B20" s="12" t="s">
        <v>12</v>
      </c>
      <c r="C20" s="12" t="s">
        <v>28</v>
      </c>
      <c r="D20" s="12" t="s">
        <v>14</v>
      </c>
      <c r="E20" s="12" t="s">
        <v>29</v>
      </c>
      <c r="F20" s="12" t="s">
        <v>30</v>
      </c>
    </row>
    <row r="21" customFormat="false" ht="19.5" hidden="false" customHeight="true" outlineLevel="0" collapsed="false">
      <c r="B21" s="11" t="s">
        <v>17</v>
      </c>
      <c r="C21" s="11" t="s">
        <v>31</v>
      </c>
      <c r="D21" s="11" t="s">
        <v>32</v>
      </c>
      <c r="E21" s="13"/>
      <c r="F21" s="14" t="n">
        <v>0.5</v>
      </c>
    </row>
    <row r="22" customFormat="false" ht="19.5" hidden="false" customHeight="true" outlineLevel="0" collapsed="false">
      <c r="B22" s="15" t="s">
        <v>22</v>
      </c>
      <c r="C22" s="15" t="s">
        <v>31</v>
      </c>
      <c r="D22" s="15" t="s">
        <v>32</v>
      </c>
      <c r="E22" s="16"/>
      <c r="F22" s="17" t="n">
        <v>0.5</v>
      </c>
    </row>
    <row r="23" customFormat="false" ht="19.5" hidden="false" customHeight="true" outlineLevel="0" collapsed="false">
      <c r="B23" s="11" t="s">
        <v>23</v>
      </c>
      <c r="C23" s="11" t="s">
        <v>31</v>
      </c>
      <c r="D23" s="11" t="s">
        <v>32</v>
      </c>
      <c r="E23" s="13"/>
      <c r="F23" s="14" t="n">
        <v>0.5</v>
      </c>
    </row>
    <row r="24" customFormat="false" ht="19.5" hidden="false" customHeight="true" outlineLevel="0" collapsed="false">
      <c r="B24" s="15" t="s">
        <v>24</v>
      </c>
      <c r="C24" s="15" t="s">
        <v>31</v>
      </c>
      <c r="D24" s="15" t="s">
        <v>32</v>
      </c>
      <c r="E24" s="16"/>
      <c r="F24" s="17" t="n">
        <v>0.5</v>
      </c>
    </row>
    <row r="25" customFormat="false" ht="19.5" hidden="false" customHeight="true" outlineLevel="0" collapsed="false">
      <c r="B25" s="11" t="s">
        <v>25</v>
      </c>
      <c r="C25" s="11" t="s">
        <v>31</v>
      </c>
      <c r="D25" s="11" t="s">
        <v>32</v>
      </c>
      <c r="E25" s="13"/>
      <c r="F25" s="14" t="n">
        <v>0.5</v>
      </c>
    </row>
    <row r="26" customFormat="false" ht="19.5" hidden="false" customHeight="true" outlineLevel="0" collapsed="false">
      <c r="B26" s="15" t="s">
        <v>26</v>
      </c>
      <c r="C26" s="15" t="s">
        <v>31</v>
      </c>
      <c r="D26" s="15" t="s">
        <v>32</v>
      </c>
      <c r="E26" s="16"/>
      <c r="F26" s="17" t="n">
        <v>0.5</v>
      </c>
    </row>
    <row r="27" customFormat="false" ht="7.5" hidden="false" customHeight="true" outlineLevel="0" collapsed="false"/>
    <row r="28" customFormat="false" ht="21.75" hidden="false" customHeight="true" outlineLevel="0" collapsed="false">
      <c r="B28" s="18" t="s">
        <v>33</v>
      </c>
      <c r="C28" s="18"/>
      <c r="D28" s="18"/>
      <c r="E28" s="18"/>
      <c r="F28" s="18"/>
    </row>
    <row r="29" customFormat="false" ht="19.5" hidden="false" customHeight="true" outlineLevel="0" collapsed="false">
      <c r="B29" s="19" t="s">
        <v>34</v>
      </c>
      <c r="C29" s="19" t="s">
        <v>35</v>
      </c>
      <c r="D29" s="19" t="s">
        <v>36</v>
      </c>
      <c r="E29" s="19" t="s">
        <v>37</v>
      </c>
      <c r="F29" s="19" t="s">
        <v>15</v>
      </c>
    </row>
    <row r="30" customFormat="false" ht="19.5" hidden="false" customHeight="true" outlineLevel="0" collapsed="false">
      <c r="B30" s="20" t="s">
        <v>38</v>
      </c>
      <c r="C30" s="20" t="s">
        <v>39</v>
      </c>
      <c r="D30" s="20" t="s">
        <v>40</v>
      </c>
      <c r="E30" s="20" t="s">
        <v>41</v>
      </c>
      <c r="F30" s="20" t="s">
        <v>42</v>
      </c>
    </row>
    <row r="31" customFormat="false" ht="19.5" hidden="false" customHeight="true" outlineLevel="0" collapsed="false">
      <c r="B31" s="11" t="s">
        <v>38</v>
      </c>
      <c r="C31" s="11" t="s">
        <v>39</v>
      </c>
      <c r="D31" s="11" t="s">
        <v>40</v>
      </c>
      <c r="E31" s="11" t="s">
        <v>41</v>
      </c>
      <c r="F31" s="11" t="s">
        <v>42</v>
      </c>
    </row>
    <row r="32" customFormat="false" ht="19.5" hidden="false" customHeight="true" outlineLevel="0" collapsed="false">
      <c r="B32" s="20" t="s">
        <v>38</v>
      </c>
      <c r="C32" s="20" t="s">
        <v>39</v>
      </c>
      <c r="D32" s="20" t="s">
        <v>40</v>
      </c>
      <c r="E32" s="20" t="s">
        <v>41</v>
      </c>
      <c r="F32" s="20" t="s">
        <v>42</v>
      </c>
    </row>
    <row r="33" customFormat="false" ht="19.5" hidden="false" customHeight="true" outlineLevel="0" collapsed="false">
      <c r="B33" s="11" t="s">
        <v>38</v>
      </c>
      <c r="C33" s="11" t="s">
        <v>39</v>
      </c>
      <c r="D33" s="11" t="s">
        <v>40</v>
      </c>
      <c r="E33" s="11" t="s">
        <v>41</v>
      </c>
      <c r="F33" s="11" t="s">
        <v>42</v>
      </c>
    </row>
    <row r="34" customFormat="false" ht="7.5" hidden="false" customHeight="true" outlineLevel="0" collapsed="false"/>
    <row r="35" customFormat="false" ht="21.75" hidden="false" customHeight="true" outlineLevel="0" collapsed="false">
      <c r="B35" s="21" t="s">
        <v>43</v>
      </c>
      <c r="C35" s="21"/>
      <c r="D35" s="21"/>
      <c r="E35" s="21"/>
      <c r="F35" s="21"/>
    </row>
    <row r="36" customFormat="false" ht="19.5" hidden="false" customHeight="true" outlineLevel="0" collapsed="false">
      <c r="B36" s="9" t="s">
        <v>44</v>
      </c>
      <c r="C36" s="9" t="s">
        <v>14</v>
      </c>
      <c r="D36" s="9" t="s">
        <v>45</v>
      </c>
      <c r="E36" s="9" t="s">
        <v>46</v>
      </c>
      <c r="F36" s="9" t="s">
        <v>37</v>
      </c>
    </row>
    <row r="37" customFormat="false" ht="19.5" hidden="false" customHeight="true" outlineLevel="0" collapsed="false">
      <c r="B37" s="11" t="s">
        <v>47</v>
      </c>
      <c r="C37" s="11" t="s">
        <v>48</v>
      </c>
      <c r="D37" s="11" t="s">
        <v>49</v>
      </c>
      <c r="E37" s="13"/>
      <c r="F37" s="11" t="s">
        <v>41</v>
      </c>
    </row>
    <row r="38" customFormat="false" ht="19.5" hidden="false" customHeight="true" outlineLevel="0" collapsed="false">
      <c r="B38" s="10" t="s">
        <v>50</v>
      </c>
      <c r="C38" s="10" t="s">
        <v>48</v>
      </c>
      <c r="D38" s="10" t="s">
        <v>49</v>
      </c>
      <c r="E38" s="22"/>
      <c r="F38" s="10" t="s">
        <v>41</v>
      </c>
    </row>
    <row r="39" customFormat="false" ht="19.5" hidden="false" customHeight="true" outlineLevel="0" collapsed="false">
      <c r="B39" s="11" t="s">
        <v>51</v>
      </c>
      <c r="C39" s="11" t="s">
        <v>48</v>
      </c>
      <c r="D39" s="11" t="s">
        <v>49</v>
      </c>
      <c r="E39" s="13"/>
      <c r="F39" s="11" t="s">
        <v>41</v>
      </c>
    </row>
    <row r="40" customFormat="false" ht="19.5" hidden="false" customHeight="true" outlineLevel="0" collapsed="false">
      <c r="B40" s="10" t="s">
        <v>52</v>
      </c>
      <c r="C40" s="10" t="s">
        <v>48</v>
      </c>
      <c r="D40" s="10" t="s">
        <v>49</v>
      </c>
      <c r="E40" s="22"/>
      <c r="F40" s="10" t="s">
        <v>41</v>
      </c>
    </row>
    <row r="41" customFormat="false" ht="7.5" hidden="false" customHeight="true" outlineLevel="0" collapsed="false"/>
    <row r="42" customFormat="false" ht="21.75" hidden="false" customHeight="true" outlineLevel="0" collapsed="false">
      <c r="B42" s="23" t="s">
        <v>53</v>
      </c>
      <c r="C42" s="23"/>
      <c r="D42" s="23"/>
      <c r="E42" s="23"/>
      <c r="F42" s="23"/>
    </row>
    <row r="43" customFormat="false" ht="18" hidden="false" customHeight="true" outlineLevel="0" collapsed="false">
      <c r="B43" s="24" t="s">
        <v>54</v>
      </c>
      <c r="C43" s="24"/>
      <c r="D43" s="24"/>
      <c r="E43" s="24"/>
      <c r="F43" s="24"/>
    </row>
    <row r="44" customFormat="false" ht="18" hidden="false" customHeight="true" outlineLevel="0" collapsed="false">
      <c r="B44" s="24"/>
      <c r="C44" s="24"/>
      <c r="D44" s="24"/>
      <c r="E44" s="24"/>
      <c r="F44" s="24"/>
    </row>
    <row r="45" customFormat="false" ht="18" hidden="false" customHeight="true" outlineLevel="0" collapsed="false">
      <c r="B45" s="24"/>
      <c r="C45" s="24"/>
      <c r="D45" s="24"/>
      <c r="E45" s="24"/>
      <c r="F45" s="24"/>
    </row>
    <row r="46" customFormat="false" ht="18" hidden="false" customHeight="true" outlineLevel="0" collapsed="false">
      <c r="B46" s="24"/>
      <c r="C46" s="24"/>
      <c r="D46" s="24"/>
      <c r="E46" s="24"/>
      <c r="F46" s="24"/>
    </row>
    <row r="47" customFormat="false" ht="7.5" hidden="false" customHeight="true" outlineLevel="0" collapsed="false"/>
    <row r="48" customFormat="false" ht="21.75" hidden="false" customHeight="true" outlineLevel="0" collapsed="false">
      <c r="B48" s="25" t="s">
        <v>55</v>
      </c>
      <c r="C48" s="25"/>
      <c r="D48" s="25"/>
      <c r="E48" s="25"/>
      <c r="F48" s="25"/>
    </row>
    <row r="49" customFormat="false" ht="18" hidden="false" customHeight="true" outlineLevel="0" collapsed="false"/>
    <row r="50" customFormat="false" ht="15.75" hidden="false" customHeight="true" outlineLevel="0" collapsed="false">
      <c r="B50" s="26" t="s">
        <v>56</v>
      </c>
      <c r="C50" s="26"/>
      <c r="D50" s="26"/>
      <c r="E50" s="26"/>
      <c r="F50" s="26"/>
    </row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14">
    <mergeCell ref="B1:F1"/>
    <mergeCell ref="B2:F2"/>
    <mergeCell ref="B3:F3"/>
    <mergeCell ref="B5:F5"/>
    <mergeCell ref="C6:D6"/>
    <mergeCell ref="C7:D7"/>
    <mergeCell ref="B10:F10"/>
    <mergeCell ref="B19:F19"/>
    <mergeCell ref="B28:F28"/>
    <mergeCell ref="B35:F35"/>
    <mergeCell ref="B42:F42"/>
    <mergeCell ref="B43:F46"/>
    <mergeCell ref="B48:F48"/>
    <mergeCell ref="B50:F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4" min="3" style="0" width="22"/>
    <col collapsed="false" customWidth="true" hidden="false" outlineLevel="0" max="6" min="5" style="0" width="12"/>
    <col collapsed="false" customWidth="true" hidden="false" outlineLevel="0" max="7" min="7" style="0" width="10"/>
    <col collapsed="false" customWidth="true" hidden="false" outlineLevel="0" max="8" min="8" style="0" width="2"/>
  </cols>
  <sheetData>
    <row r="1" customFormat="false" ht="9.75" hidden="false" customHeight="true" outlineLevel="0" collapsed="false">
      <c r="B1" s="1"/>
      <c r="C1" s="1"/>
      <c r="D1" s="1"/>
      <c r="E1" s="1"/>
      <c r="F1" s="1"/>
      <c r="G1" s="1"/>
    </row>
    <row r="2" customFormat="false" ht="33.75" hidden="false" customHeight="true" outlineLevel="0" collapsed="false">
      <c r="B2" s="27" t="s">
        <v>57</v>
      </c>
      <c r="C2" s="27"/>
      <c r="D2" s="27"/>
      <c r="E2" s="27"/>
      <c r="F2" s="27"/>
      <c r="G2" s="27"/>
    </row>
    <row r="3" customFormat="false" ht="19.5" hidden="false" customHeight="true" outlineLevel="0" collapsed="false">
      <c r="B3" s="3" t="s">
        <v>58</v>
      </c>
      <c r="C3" s="3"/>
      <c r="D3" s="3"/>
      <c r="E3" s="3"/>
      <c r="F3" s="3"/>
      <c r="G3" s="3"/>
    </row>
    <row r="4" customFormat="false" ht="7.5" hidden="false" customHeight="true" outlineLevel="0" collapsed="false"/>
    <row r="5" customFormat="false" ht="21.75" hidden="false" customHeight="true" outlineLevel="0" collapsed="false">
      <c r="B5" s="4" t="s">
        <v>59</v>
      </c>
      <c r="C5" s="4"/>
      <c r="D5" s="4"/>
      <c r="E5" s="4"/>
      <c r="F5" s="4"/>
    </row>
    <row r="6" customFormat="false" ht="19.5" hidden="false" customHeight="true" outlineLevel="0" collapsed="false">
      <c r="B6" s="28" t="s">
        <v>60</v>
      </c>
      <c r="C6" s="6" t="s">
        <v>61</v>
      </c>
      <c r="D6" s="6"/>
      <c r="E6" s="28" t="s">
        <v>62</v>
      </c>
      <c r="F6" s="6" t="s">
        <v>63</v>
      </c>
      <c r="G6" s="6"/>
    </row>
    <row r="7" customFormat="false" ht="19.5" hidden="false" customHeight="true" outlineLevel="0" collapsed="false">
      <c r="B7" s="28" t="s">
        <v>64</v>
      </c>
      <c r="C7" s="6" t="s">
        <v>65</v>
      </c>
      <c r="D7" s="6"/>
      <c r="E7" s="28" t="s">
        <v>66</v>
      </c>
      <c r="F7" s="6" t="s">
        <v>67</v>
      </c>
      <c r="G7" s="6"/>
    </row>
    <row r="8" customFormat="false" ht="19.5" hidden="false" customHeight="true" outlineLevel="0" collapsed="false">
      <c r="B8" s="28" t="s">
        <v>68</v>
      </c>
      <c r="C8" s="6" t="s">
        <v>69</v>
      </c>
      <c r="D8" s="6"/>
      <c r="E8" s="28" t="s">
        <v>70</v>
      </c>
      <c r="F8" s="7"/>
      <c r="G8" s="29"/>
    </row>
    <row r="9" customFormat="false" ht="7.5" hidden="false" customHeight="true" outlineLevel="0" collapsed="false"/>
    <row r="10" customFormat="false" ht="21.75" hidden="false" customHeight="true" outlineLevel="0" collapsed="false">
      <c r="B10" s="4" t="s">
        <v>71</v>
      </c>
      <c r="C10" s="4"/>
      <c r="D10" s="4"/>
      <c r="E10" s="4"/>
      <c r="F10" s="4"/>
    </row>
    <row r="11" customFormat="false" ht="19.5" hidden="false" customHeight="true" outlineLevel="0" collapsed="false">
      <c r="B11" s="12" t="s">
        <v>72</v>
      </c>
      <c r="C11" s="12" t="s">
        <v>73</v>
      </c>
      <c r="D11" s="12" t="s">
        <v>74</v>
      </c>
      <c r="E11" s="12" t="s">
        <v>75</v>
      </c>
      <c r="F11" s="12" t="s">
        <v>76</v>
      </c>
      <c r="G11" s="12" t="s">
        <v>77</v>
      </c>
    </row>
    <row r="12" customFormat="false" ht="21.75" hidden="false" customHeight="true" outlineLevel="0" collapsed="false">
      <c r="B12" s="30" t="s">
        <v>78</v>
      </c>
      <c r="C12" s="15" t="s">
        <v>79</v>
      </c>
      <c r="D12" s="15" t="s">
        <v>80</v>
      </c>
      <c r="E12" s="31"/>
      <c r="F12" s="31"/>
      <c r="G12" s="32" t="n">
        <f aca="false">IF(AND(E12&lt;&gt;"",F12&lt;&gt;""),IFERROR((F12-E12)*24,0),0)</f>
        <v>0</v>
      </c>
    </row>
    <row r="13" customFormat="false" ht="21.75" hidden="false" customHeight="true" outlineLevel="0" collapsed="false">
      <c r="B13" s="33" t="s">
        <v>81</v>
      </c>
      <c r="C13" s="11" t="s">
        <v>79</v>
      </c>
      <c r="D13" s="11" t="s">
        <v>80</v>
      </c>
      <c r="E13" s="34"/>
      <c r="F13" s="34"/>
      <c r="G13" s="35" t="n">
        <f aca="false">IF(AND(E13&lt;&gt;"",F13&lt;&gt;""),IFERROR((F13-E13)*24,0),0)</f>
        <v>0</v>
      </c>
    </row>
    <row r="14" customFormat="false" ht="21.75" hidden="false" customHeight="true" outlineLevel="0" collapsed="false">
      <c r="B14" s="30" t="s">
        <v>82</v>
      </c>
      <c r="C14" s="15" t="s">
        <v>79</v>
      </c>
      <c r="D14" s="15" t="s">
        <v>80</v>
      </c>
      <c r="E14" s="31"/>
      <c r="F14" s="31"/>
      <c r="G14" s="32" t="n">
        <f aca="false">IF(AND(E14&lt;&gt;"",F14&lt;&gt;""),IFERROR((F14-E14)*24,0),0)</f>
        <v>0</v>
      </c>
    </row>
    <row r="15" customFormat="false" ht="21.75" hidden="false" customHeight="true" outlineLevel="0" collapsed="false">
      <c r="B15" s="33" t="s">
        <v>83</v>
      </c>
      <c r="C15" s="11" t="s">
        <v>79</v>
      </c>
      <c r="D15" s="11" t="s">
        <v>80</v>
      </c>
      <c r="E15" s="34"/>
      <c r="F15" s="34"/>
      <c r="G15" s="35" t="n">
        <f aca="false">IF(AND(E15&lt;&gt;"",F15&lt;&gt;""),IFERROR((F15-E15)*24,0),0)</f>
        <v>0</v>
      </c>
    </row>
    <row r="16" customFormat="false" ht="21.75" hidden="false" customHeight="true" outlineLevel="0" collapsed="false">
      <c r="B16" s="30" t="s">
        <v>84</v>
      </c>
      <c r="C16" s="15" t="s">
        <v>79</v>
      </c>
      <c r="D16" s="15" t="s">
        <v>80</v>
      </c>
      <c r="E16" s="31"/>
      <c r="F16" s="31"/>
      <c r="G16" s="32" t="n">
        <f aca="false">IF(AND(E16&lt;&gt;"",F16&lt;&gt;""),IFERROR((F16-E16)*24,0),0)</f>
        <v>0</v>
      </c>
    </row>
    <row r="17" customFormat="false" ht="7.5" hidden="false" customHeight="true" outlineLevel="0" collapsed="false">
      <c r="B17" s="36" t="s">
        <v>85</v>
      </c>
      <c r="C17" s="36"/>
      <c r="D17" s="36"/>
      <c r="E17" s="36"/>
      <c r="F17" s="36"/>
      <c r="G17" s="37" t="n">
        <f aca="false">SUM(G12:G16)</f>
        <v>0</v>
      </c>
    </row>
    <row r="18" customFormat="false" ht="7.5" hidden="false" customHeight="true" outlineLevel="0" collapsed="false"/>
    <row r="19" customFormat="false" ht="21.75" hidden="false" customHeight="true" outlineLevel="0" collapsed="false">
      <c r="B19" s="4" t="s">
        <v>86</v>
      </c>
      <c r="C19" s="4"/>
      <c r="D19" s="4"/>
      <c r="E19" s="4"/>
      <c r="F19" s="4"/>
    </row>
    <row r="20" customFormat="false" ht="19.5" hidden="false" customHeight="true" outlineLevel="0" collapsed="false">
      <c r="B20" s="12" t="s">
        <v>87</v>
      </c>
      <c r="C20" s="12" t="s">
        <v>14</v>
      </c>
      <c r="D20" s="12" t="s">
        <v>88</v>
      </c>
      <c r="E20" s="12" t="s">
        <v>89</v>
      </c>
      <c r="F20" s="12" t="s">
        <v>5</v>
      </c>
      <c r="G20" s="12"/>
    </row>
    <row r="21" customFormat="false" ht="19.5" hidden="false" customHeight="true" outlineLevel="0" collapsed="false">
      <c r="B21" s="11" t="s">
        <v>90</v>
      </c>
      <c r="C21" s="11" t="s">
        <v>48</v>
      </c>
      <c r="D21" s="11" t="s">
        <v>91</v>
      </c>
      <c r="E21" s="38" t="n">
        <v>0</v>
      </c>
      <c r="F21" s="13"/>
      <c r="G21" s="11"/>
    </row>
    <row r="22" customFormat="false" ht="19.5" hidden="false" customHeight="true" outlineLevel="0" collapsed="false">
      <c r="B22" s="15" t="s">
        <v>90</v>
      </c>
      <c r="C22" s="15" t="s">
        <v>48</v>
      </c>
      <c r="D22" s="15" t="s">
        <v>91</v>
      </c>
      <c r="E22" s="39" t="n">
        <v>0</v>
      </c>
      <c r="F22" s="16"/>
      <c r="G22" s="15"/>
    </row>
    <row r="23" customFormat="false" ht="19.5" hidden="false" customHeight="true" outlineLevel="0" collapsed="false">
      <c r="B23" s="11" t="s">
        <v>90</v>
      </c>
      <c r="C23" s="11" t="s">
        <v>48</v>
      </c>
      <c r="D23" s="11" t="s">
        <v>91</v>
      </c>
      <c r="E23" s="38" t="n">
        <v>0</v>
      </c>
      <c r="F23" s="13"/>
      <c r="G23" s="11"/>
    </row>
    <row r="24" customFormat="false" ht="7.5" hidden="false" customHeight="true" outlineLevel="0" collapsed="false"/>
    <row r="25" customFormat="false" ht="21.75" hidden="false" customHeight="true" outlineLevel="0" collapsed="false">
      <c r="B25" s="4" t="s">
        <v>92</v>
      </c>
      <c r="C25" s="4"/>
      <c r="D25" s="4"/>
      <c r="E25" s="4"/>
      <c r="F25" s="4"/>
    </row>
    <row r="26" customFormat="false" ht="19.5" hidden="false" customHeight="true" outlineLevel="0" collapsed="false">
      <c r="B26" s="40" t="s">
        <v>93</v>
      </c>
      <c r="C26" s="40" t="s">
        <v>94</v>
      </c>
      <c r="D26" s="40" t="s">
        <v>95</v>
      </c>
      <c r="E26" s="40" t="s">
        <v>96</v>
      </c>
      <c r="F26" s="40" t="s">
        <v>77</v>
      </c>
      <c r="G26" s="40"/>
    </row>
    <row r="27" customFormat="false" ht="19.5" hidden="false" customHeight="true" outlineLevel="0" collapsed="false">
      <c r="B27" s="11" t="s">
        <v>97</v>
      </c>
      <c r="C27" s="11" t="s">
        <v>98</v>
      </c>
      <c r="D27" s="11" t="s">
        <v>49</v>
      </c>
      <c r="E27" s="13"/>
      <c r="F27" s="38" t="n">
        <v>0</v>
      </c>
      <c r="G27" s="11"/>
    </row>
    <row r="28" customFormat="false" ht="19.5" hidden="false" customHeight="true" outlineLevel="0" collapsed="false">
      <c r="B28" s="15" t="s">
        <v>97</v>
      </c>
      <c r="C28" s="15" t="s">
        <v>98</v>
      </c>
      <c r="D28" s="15" t="s">
        <v>49</v>
      </c>
      <c r="E28" s="16"/>
      <c r="F28" s="39" t="n">
        <v>0</v>
      </c>
      <c r="G28" s="15"/>
    </row>
    <row r="29" customFormat="false" ht="19.5" hidden="false" customHeight="true" outlineLevel="0" collapsed="false">
      <c r="B29" s="11" t="s">
        <v>97</v>
      </c>
      <c r="C29" s="11" t="s">
        <v>98</v>
      </c>
      <c r="D29" s="11" t="s">
        <v>49</v>
      </c>
      <c r="E29" s="13"/>
      <c r="F29" s="38" t="n">
        <v>0</v>
      </c>
      <c r="G29" s="11"/>
    </row>
    <row r="30" customFormat="false" ht="19.5" hidden="false" customHeight="true" outlineLevel="0" collapsed="false">
      <c r="B30" s="15" t="s">
        <v>97</v>
      </c>
      <c r="C30" s="15" t="s">
        <v>98</v>
      </c>
      <c r="D30" s="15" t="s">
        <v>49</v>
      </c>
      <c r="E30" s="16"/>
      <c r="F30" s="39" t="n">
        <v>0</v>
      </c>
      <c r="G30" s="15"/>
    </row>
    <row r="31" customFormat="false" ht="7.5" hidden="false" customHeight="true" outlineLevel="0" collapsed="false"/>
    <row r="32" customFormat="false" ht="21.75" hidden="false" customHeight="true" outlineLevel="0" collapsed="false">
      <c r="B32" s="23" t="s">
        <v>99</v>
      </c>
      <c r="C32" s="23"/>
      <c r="D32" s="23"/>
      <c r="E32" s="23"/>
      <c r="F32" s="23"/>
    </row>
    <row r="33" customFormat="false" ht="19.5" hidden="false" customHeight="true" outlineLevel="0" collapsed="false">
      <c r="B33" s="41" t="s">
        <v>100</v>
      </c>
      <c r="C33" s="41"/>
      <c r="D33" s="41"/>
      <c r="E33" s="41" t="s">
        <v>101</v>
      </c>
      <c r="F33" s="41"/>
      <c r="G33" s="41"/>
    </row>
    <row r="34" customFormat="false" ht="19.5" hidden="false" customHeight="true" outlineLevel="0" collapsed="false">
      <c r="B34" s="41"/>
      <c r="C34" s="41"/>
      <c r="D34" s="41"/>
      <c r="E34" s="41"/>
      <c r="F34" s="41"/>
      <c r="G34" s="41"/>
    </row>
    <row r="35" customFormat="false" ht="19.5" hidden="false" customHeight="true" outlineLevel="0" collapsed="false">
      <c r="B35" s="41"/>
      <c r="C35" s="41"/>
      <c r="D35" s="41"/>
      <c r="E35" s="41"/>
      <c r="F35" s="41"/>
      <c r="G35" s="41"/>
    </row>
    <row r="36" customFormat="false" ht="19.5" hidden="false" customHeight="true" outlineLevel="0" collapsed="false">
      <c r="B36" s="42" t="s">
        <v>102</v>
      </c>
      <c r="C36" s="42"/>
      <c r="D36" s="42"/>
      <c r="E36" s="42"/>
      <c r="F36" s="42"/>
      <c r="G36" s="42"/>
    </row>
  </sheetData>
  <mergeCells count="17">
    <mergeCell ref="B1:G1"/>
    <mergeCell ref="B2:G2"/>
    <mergeCell ref="B3:G3"/>
    <mergeCell ref="B5:F5"/>
    <mergeCell ref="C6:D6"/>
    <mergeCell ref="F6:G6"/>
    <mergeCell ref="C7:D7"/>
    <mergeCell ref="F7:G7"/>
    <mergeCell ref="C8:D8"/>
    <mergeCell ref="B10:F10"/>
    <mergeCell ref="B17:F17"/>
    <mergeCell ref="B19:F19"/>
    <mergeCell ref="B25:F25"/>
    <mergeCell ref="B32:F32"/>
    <mergeCell ref="B33:D35"/>
    <mergeCell ref="E33:G35"/>
    <mergeCell ref="B36:G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2"/>
  </cols>
  <sheetData>
    <row r="1" customFormat="false" ht="9.75" hidden="false" customHeight="true" outlineLevel="0" collapsed="false">
      <c r="B1" s="1"/>
      <c r="C1" s="1"/>
      <c r="D1" s="1"/>
      <c r="E1" s="1"/>
    </row>
    <row r="2" customFormat="false" ht="33.75" hidden="false" customHeight="true" outlineLevel="0" collapsed="false">
      <c r="B2" s="27" t="s">
        <v>103</v>
      </c>
      <c r="C2" s="27"/>
      <c r="D2" s="27"/>
      <c r="E2" s="27"/>
    </row>
    <row r="3" customFormat="false" ht="19.5" hidden="false" customHeight="true" outlineLevel="0" collapsed="false">
      <c r="B3" s="3" t="s">
        <v>104</v>
      </c>
      <c r="C3" s="3"/>
      <c r="D3" s="3"/>
      <c r="E3" s="3"/>
    </row>
    <row r="4" customFormat="false" ht="9.75" hidden="false" customHeight="true" outlineLevel="0" collapsed="false"/>
    <row r="5" customFormat="false" ht="21.75" hidden="false" customHeight="true" outlineLevel="0" collapsed="false">
      <c r="B5" s="4" t="s">
        <v>105</v>
      </c>
      <c r="C5" s="4"/>
      <c r="D5" s="4"/>
      <c r="E5" s="4"/>
      <c r="F5" s="4"/>
    </row>
    <row r="6" customFormat="false" ht="19.5" hidden="false" customHeight="true" outlineLevel="0" collapsed="false">
      <c r="B6" s="43" t="s">
        <v>106</v>
      </c>
      <c r="C6" s="43"/>
      <c r="D6" s="43"/>
      <c r="E6" s="43"/>
    </row>
    <row r="7" customFormat="false" ht="19.5" hidden="false" customHeight="true" outlineLevel="0" collapsed="false">
      <c r="B7" s="43"/>
      <c r="C7" s="43"/>
      <c r="D7" s="43"/>
      <c r="E7" s="43"/>
    </row>
    <row r="8" customFormat="false" ht="19.5" hidden="false" customHeight="true" outlineLevel="0" collapsed="false">
      <c r="B8" s="43"/>
      <c r="C8" s="43"/>
      <c r="D8" s="43"/>
      <c r="E8" s="43"/>
    </row>
    <row r="9" customFormat="false" ht="19.5" hidden="false" customHeight="true" outlineLevel="0" collapsed="false">
      <c r="B9" s="43"/>
      <c r="C9" s="43"/>
      <c r="D9" s="43"/>
      <c r="E9" s="43"/>
    </row>
    <row r="10" customFormat="false" ht="9.75" hidden="false" customHeight="true" outlineLevel="0" collapsed="false"/>
    <row r="11" customFormat="false" ht="21.75" hidden="false" customHeight="true" outlineLevel="0" collapsed="false">
      <c r="B11" s="4" t="s">
        <v>107</v>
      </c>
      <c r="C11" s="4"/>
      <c r="D11" s="4"/>
      <c r="E11" s="4"/>
      <c r="F11" s="4"/>
    </row>
    <row r="12" customFormat="false" ht="21.75" hidden="false" customHeight="true" outlineLevel="0" collapsed="false">
      <c r="B12" s="28" t="s">
        <v>108</v>
      </c>
      <c r="C12" s="44" t="n">
        <v>15</v>
      </c>
      <c r="D12" s="45" t="s">
        <v>109</v>
      </c>
      <c r="E12" s="46"/>
    </row>
    <row r="13" customFormat="false" ht="21.75" hidden="false" customHeight="true" outlineLevel="0" collapsed="false">
      <c r="B13" s="28" t="s">
        <v>110</v>
      </c>
      <c r="C13" s="44" t="n">
        <v>45</v>
      </c>
      <c r="D13" s="45" t="s">
        <v>109</v>
      </c>
      <c r="E13" s="46"/>
    </row>
    <row r="14" customFormat="false" ht="21.75" hidden="false" customHeight="true" outlineLevel="0" collapsed="false">
      <c r="B14" s="28" t="s">
        <v>111</v>
      </c>
      <c r="C14" s="44" t="n">
        <v>40</v>
      </c>
      <c r="D14" s="45" t="s">
        <v>112</v>
      </c>
      <c r="E14" s="46"/>
    </row>
    <row r="15" customFormat="false" ht="21.75" hidden="false" customHeight="true" outlineLevel="0" collapsed="false">
      <c r="B15" s="28" t="s">
        <v>113</v>
      </c>
      <c r="C15" s="44" t="n">
        <v>50</v>
      </c>
      <c r="D15" s="45" t="s">
        <v>114</v>
      </c>
      <c r="E15" s="46"/>
    </row>
    <row r="16" customFormat="false" ht="21.75" hidden="false" customHeight="true" outlineLevel="0" collapsed="false">
      <c r="B16" s="28" t="s">
        <v>115</v>
      </c>
      <c r="C16" s="44" t="n">
        <v>4.33</v>
      </c>
      <c r="D16" s="45" t="s">
        <v>116</v>
      </c>
      <c r="E16" s="46"/>
    </row>
    <row r="17" customFormat="false" ht="21.75" hidden="false" customHeight="true" outlineLevel="0" collapsed="false">
      <c r="B17" s="28" t="s">
        <v>117</v>
      </c>
      <c r="C17" s="47" t="n">
        <v>50</v>
      </c>
      <c r="D17" s="45" t="s">
        <v>118</v>
      </c>
      <c r="E17" s="46"/>
    </row>
    <row r="18" customFormat="false" ht="9.75" hidden="false" customHeight="true" outlineLevel="0" collapsed="false"/>
    <row r="19" customFormat="false" ht="21.75" hidden="false" customHeight="true" outlineLevel="0" collapsed="false">
      <c r="B19" s="4" t="s">
        <v>119</v>
      </c>
      <c r="C19" s="4"/>
      <c r="D19" s="4"/>
      <c r="E19" s="4"/>
      <c r="F19" s="4"/>
    </row>
    <row r="20" customFormat="false" ht="21.75" hidden="false" customHeight="true" outlineLevel="0" collapsed="false">
      <c r="B20" s="28" t="s">
        <v>120</v>
      </c>
      <c r="C20" s="48" t="n">
        <f aca="false">IFERROR((C12*5+C13)/60, 0)</f>
        <v>2</v>
      </c>
      <c r="D20" s="49" t="s">
        <v>121</v>
      </c>
    </row>
    <row r="21" customFormat="false" ht="21.75" hidden="false" customHeight="true" outlineLevel="0" collapsed="false">
      <c r="B21" s="28" t="s">
        <v>122</v>
      </c>
      <c r="C21" s="50" t="n">
        <f aca="false">C14</f>
        <v>40</v>
      </c>
      <c r="D21" s="49" t="s">
        <v>123</v>
      </c>
    </row>
    <row r="22" customFormat="false" ht="21.75" hidden="false" customHeight="true" outlineLevel="0" collapsed="false">
      <c r="B22" s="28" t="s">
        <v>124</v>
      </c>
      <c r="C22" s="51" t="n">
        <f aca="false">IFERROR((1 - C20/C21)*100, 0)</f>
        <v>95</v>
      </c>
      <c r="D22" s="49" t="s">
        <v>125</v>
      </c>
    </row>
    <row r="23" customFormat="false" ht="21.75" hidden="false" customHeight="true" outlineLevel="0" collapsed="false">
      <c r="B23" s="28" t="s">
        <v>126</v>
      </c>
      <c r="C23" s="52" t="str">
        <f aca="false">IF(C22&gt;=95,"Exzellent (&gt;= 95%)",IF(C22&gt;=90,"Gut (90-94%)",IF(C22&gt;=80,"Akzeptabel (80-89%)","Verbesserungsbedarf (&lt;80%)")))</f>
        <v>Exzellent (&gt;= 95%)</v>
      </c>
      <c r="D23" s="49" t="s">
        <v>127</v>
      </c>
    </row>
    <row r="24" customFormat="false" ht="21.75" hidden="false" customHeight="true" outlineLevel="0" collapsed="false">
      <c r="B24" s="28" t="s">
        <v>128</v>
      </c>
      <c r="C24" s="48" t="n">
        <f aca="false">IFERROR(C20*C16, 0)</f>
        <v>8.66</v>
      </c>
      <c r="D24" s="49" t="s">
        <v>129</v>
      </c>
    </row>
    <row r="25" customFormat="false" ht="21.75" hidden="false" customHeight="true" outlineLevel="0" collapsed="false">
      <c r="B25" s="28" t="s">
        <v>130</v>
      </c>
      <c r="C25" s="53" t="n">
        <f aca="false">IFERROR(C24*C15, 0)</f>
        <v>433</v>
      </c>
      <c r="D25" s="49" t="s">
        <v>131</v>
      </c>
    </row>
    <row r="26" customFormat="false" ht="21.75" hidden="false" customHeight="true" outlineLevel="0" collapsed="false">
      <c r="B26" s="28" t="s">
        <v>132</v>
      </c>
      <c r="C26" s="53" t="n">
        <f aca="false">IFERROR(C25*(C17/100), 0)</f>
        <v>216.5</v>
      </c>
      <c r="D26" s="49" t="s">
        <v>133</v>
      </c>
    </row>
    <row r="27" customFormat="false" ht="21.75" hidden="false" customHeight="true" outlineLevel="0" collapsed="false">
      <c r="B27" s="28" t="s">
        <v>134</v>
      </c>
      <c r="C27" s="53" t="n">
        <f aca="false">IFERROR(C26*12, 0)</f>
        <v>2598</v>
      </c>
      <c r="D27" s="49" t="s">
        <v>135</v>
      </c>
    </row>
    <row r="28" customFormat="false" ht="9.75" hidden="false" customHeight="true" outlineLevel="0" collapsed="false"/>
    <row r="29" customFormat="false" ht="30" hidden="false" customHeight="true" outlineLevel="0" collapsed="false">
      <c r="B29" s="54" t="str">
        <f aca="false">IFERROR("Ihre REQ: "&amp;TEXT(C22,"0.0")&amp;"%  |  "&amp;C23&amp;"  |  Ersparnis/Monat: EUR "&amp;TEXT(C26,"#,##0.00"), "")</f>
        <v>Ihre REQ: 95.0%  |  Exzellent (&gt;= 95%)  |  Ersparnis/Monat: EUR 216.50</v>
      </c>
      <c r="C29" s="54"/>
      <c r="D29" s="54"/>
      <c r="E29" s="54"/>
    </row>
    <row r="30" customFormat="false" ht="30" hidden="false" customHeight="true" outlineLevel="0" collapsed="false">
      <c r="B30" s="54"/>
      <c r="C30" s="54"/>
      <c r="D30" s="54"/>
      <c r="E30" s="54"/>
    </row>
    <row r="31" customFormat="false" ht="9.75" hidden="false" customHeight="true" outlineLevel="0" collapsed="false"/>
    <row r="32" customFormat="false" ht="21.75" hidden="false" customHeight="true" outlineLevel="0" collapsed="false">
      <c r="B32" s="4" t="s">
        <v>136</v>
      </c>
      <c r="C32" s="4"/>
      <c r="D32" s="4"/>
      <c r="E32" s="4"/>
      <c r="F32" s="4"/>
    </row>
    <row r="33" customFormat="false" ht="21.75" hidden="false" customHeight="true" outlineLevel="0" collapsed="false">
      <c r="B33" s="55" t="s">
        <v>137</v>
      </c>
      <c r="C33" s="56" t="s">
        <v>138</v>
      </c>
      <c r="D33" s="56"/>
      <c r="E33" s="56"/>
    </row>
    <row r="34" customFormat="false" ht="21.75" hidden="false" customHeight="true" outlineLevel="0" collapsed="false">
      <c r="B34" s="57" t="s">
        <v>139</v>
      </c>
      <c r="C34" s="58" t="s">
        <v>140</v>
      </c>
      <c r="D34" s="58"/>
      <c r="E34" s="58"/>
    </row>
    <row r="35" customFormat="false" ht="21.75" hidden="false" customHeight="true" outlineLevel="0" collapsed="false">
      <c r="B35" s="59" t="s">
        <v>141</v>
      </c>
      <c r="C35" s="56" t="s">
        <v>142</v>
      </c>
      <c r="D35" s="56"/>
      <c r="E35" s="56"/>
    </row>
    <row r="36" customFormat="false" ht="21.75" hidden="false" customHeight="true" outlineLevel="0" collapsed="false">
      <c r="B36" s="60" t="s">
        <v>143</v>
      </c>
      <c r="C36" s="58" t="s">
        <v>144</v>
      </c>
      <c r="D36" s="58"/>
      <c r="E36" s="58"/>
    </row>
    <row r="37" customFormat="false" ht="9.75" hidden="false" customHeight="true" outlineLevel="0" collapsed="false"/>
    <row r="38" customFormat="false" ht="21.75" hidden="false" customHeight="true" outlineLevel="0" collapsed="false">
      <c r="B38" s="4" t="s">
        <v>145</v>
      </c>
      <c r="C38" s="4"/>
      <c r="D38" s="4"/>
      <c r="E38" s="4"/>
      <c r="F38" s="4"/>
    </row>
    <row r="39" customFormat="false" ht="21.75" hidden="false" customHeight="true" outlineLevel="0" collapsed="false">
      <c r="B39" s="61" t="s">
        <v>146</v>
      </c>
      <c r="C39" s="62" t="s">
        <v>147</v>
      </c>
      <c r="D39" s="62"/>
      <c r="E39" s="62"/>
    </row>
    <row r="40" customFormat="false" ht="21.75" hidden="false" customHeight="true" outlineLevel="0" collapsed="false">
      <c r="B40" s="63" t="s">
        <v>148</v>
      </c>
      <c r="C40" s="58" t="s">
        <v>149</v>
      </c>
      <c r="D40" s="58"/>
      <c r="E40" s="58"/>
    </row>
    <row r="41" customFormat="false" ht="21.75" hidden="false" customHeight="true" outlineLevel="0" collapsed="false">
      <c r="B41" s="61" t="s">
        <v>150</v>
      </c>
      <c r="C41" s="62" t="s">
        <v>151</v>
      </c>
      <c r="D41" s="62"/>
      <c r="E41" s="62"/>
    </row>
    <row r="42" customFormat="false" ht="21.75" hidden="false" customHeight="true" outlineLevel="0" collapsed="false">
      <c r="B42" s="63" t="s">
        <v>152</v>
      </c>
      <c r="C42" s="58" t="s">
        <v>153</v>
      </c>
      <c r="D42" s="58"/>
      <c r="E42" s="58"/>
    </row>
    <row r="43" customFormat="false" ht="21.75" hidden="false" customHeight="true" outlineLevel="0" collapsed="false">
      <c r="B43" s="61" t="s">
        <v>154</v>
      </c>
      <c r="C43" s="62" t="s">
        <v>155</v>
      </c>
      <c r="D43" s="62"/>
      <c r="E43" s="62"/>
    </row>
    <row r="44" customFormat="false" ht="9.75" hidden="false" customHeight="true" outlineLevel="0" collapsed="false"/>
    <row r="45" customFormat="false" ht="15" hidden="false" customHeight="false" outlineLevel="0" collapsed="false">
      <c r="B45" s="26" t="s">
        <v>156</v>
      </c>
      <c r="C45" s="26"/>
      <c r="D45" s="26"/>
      <c r="E45" s="26"/>
    </row>
  </sheetData>
  <mergeCells count="20">
    <mergeCell ref="B1:E1"/>
    <mergeCell ref="B2:E2"/>
    <mergeCell ref="B3:E3"/>
    <mergeCell ref="B5:F5"/>
    <mergeCell ref="B6:E9"/>
    <mergeCell ref="B11:F11"/>
    <mergeCell ref="B19:F19"/>
    <mergeCell ref="B29:E30"/>
    <mergeCell ref="B32:F32"/>
    <mergeCell ref="C33:E33"/>
    <mergeCell ref="C34:E34"/>
    <mergeCell ref="C35:E35"/>
    <mergeCell ref="C36:E36"/>
    <mergeCell ref="B38:F38"/>
    <mergeCell ref="C39:E39"/>
    <mergeCell ref="C40:E40"/>
    <mergeCell ref="C41:E41"/>
    <mergeCell ref="C42:E42"/>
    <mergeCell ref="C43:E43"/>
    <mergeCell ref="B45:E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0"/>
    <col collapsed="false" customWidth="true" hidden="false" outlineLevel="0" max="7" min="3" style="0" width="16"/>
    <col collapsed="false" customWidth="true" hidden="false" outlineLevel="0" max="8" min="8" style="0" width="2"/>
  </cols>
  <sheetData>
    <row r="1" customFormat="false" ht="9.75" hidden="false" customHeight="true" outlineLevel="0" collapsed="false">
      <c r="B1" s="1"/>
      <c r="C1" s="1"/>
      <c r="D1" s="1"/>
      <c r="E1" s="1"/>
      <c r="F1" s="1"/>
      <c r="G1" s="1"/>
    </row>
    <row r="2" customFormat="false" ht="33.75" hidden="false" customHeight="true" outlineLevel="0" collapsed="false">
      <c r="B2" s="27" t="s">
        <v>157</v>
      </c>
      <c r="C2" s="27"/>
      <c r="D2" s="27"/>
      <c r="E2" s="27"/>
      <c r="F2" s="27"/>
      <c r="G2" s="27"/>
    </row>
    <row r="3" customFormat="false" ht="19.5" hidden="false" customHeight="true" outlineLevel="0" collapsed="false">
      <c r="B3" s="3" t="s">
        <v>158</v>
      </c>
      <c r="C3" s="3"/>
      <c r="D3" s="3"/>
      <c r="E3" s="3"/>
      <c r="F3" s="3"/>
      <c r="G3" s="3"/>
    </row>
    <row r="4" customFormat="false" ht="9.75" hidden="false" customHeight="true" outlineLevel="0" collapsed="false"/>
    <row r="5" customFormat="false" ht="21.75" hidden="false" customHeight="true" outlineLevel="0" collapsed="false">
      <c r="B5" s="4" t="s">
        <v>159</v>
      </c>
      <c r="C5" s="4"/>
      <c r="D5" s="4"/>
      <c r="E5" s="4"/>
      <c r="F5" s="4"/>
    </row>
    <row r="6" customFormat="false" ht="21.75" hidden="false" customHeight="true" outlineLevel="0" collapsed="false">
      <c r="B6" s="28" t="s">
        <v>160</v>
      </c>
      <c r="C6" s="64" t="n">
        <f aca="true">IFERROR(WEEKNUM(TODAY(),2),"")</f>
        <v>16</v>
      </c>
      <c r="D6" s="28" t="s">
        <v>161</v>
      </c>
      <c r="E6" s="65" t="n">
        <f aca="true">YEAR(TODAY())</f>
        <v>2026</v>
      </c>
      <c r="F6" s="28" t="s">
        <v>162</v>
      </c>
      <c r="G6" s="66" t="n">
        <f aca="true">TODAY()</f>
        <v>46128</v>
      </c>
    </row>
    <row r="7" customFormat="false" ht="9.75" hidden="false" customHeight="true" outlineLevel="0" collapsed="false"/>
    <row r="8" customFormat="false" ht="21.75" hidden="false" customHeight="true" outlineLevel="0" collapsed="false">
      <c r="B8" s="4" t="s">
        <v>163</v>
      </c>
      <c r="C8" s="4"/>
      <c r="D8" s="4"/>
      <c r="E8" s="4"/>
      <c r="F8" s="4"/>
    </row>
    <row r="9" customFormat="false" ht="19.5" hidden="false" customHeight="true" outlineLevel="0" collapsed="false">
      <c r="B9" s="12" t="s">
        <v>12</v>
      </c>
      <c r="C9" s="12" t="s">
        <v>164</v>
      </c>
      <c r="D9" s="12" t="s">
        <v>15</v>
      </c>
      <c r="E9" s="12" t="s">
        <v>37</v>
      </c>
      <c r="F9" s="12" t="s">
        <v>165</v>
      </c>
      <c r="G9" s="12" t="s">
        <v>166</v>
      </c>
    </row>
    <row r="10" customFormat="false" ht="21.75" hidden="false" customHeight="true" outlineLevel="0" collapsed="false">
      <c r="B10" s="67" t="s">
        <v>167</v>
      </c>
      <c r="C10" s="68" t="s">
        <v>168</v>
      </c>
      <c r="D10" s="69" t="s">
        <v>20</v>
      </c>
      <c r="E10" s="68" t="s">
        <v>41</v>
      </c>
      <c r="F10" s="70"/>
      <c r="G10" s="70"/>
    </row>
    <row r="11" customFormat="false" ht="21.75" hidden="false" customHeight="true" outlineLevel="0" collapsed="false">
      <c r="B11" s="71" t="s">
        <v>169</v>
      </c>
      <c r="C11" s="72" t="s">
        <v>170</v>
      </c>
      <c r="D11" s="73" t="s">
        <v>171</v>
      </c>
      <c r="E11" s="72" t="s">
        <v>41</v>
      </c>
      <c r="F11" s="74"/>
      <c r="G11" s="74"/>
    </row>
    <row r="12" customFormat="false" ht="21.75" hidden="false" customHeight="true" outlineLevel="0" collapsed="false">
      <c r="B12" s="75" t="s">
        <v>172</v>
      </c>
      <c r="C12" s="76" t="s">
        <v>173</v>
      </c>
      <c r="D12" s="77" t="s">
        <v>174</v>
      </c>
      <c r="E12" s="76" t="s">
        <v>175</v>
      </c>
      <c r="F12" s="78"/>
      <c r="G12" s="78"/>
    </row>
    <row r="13" customFormat="false" ht="21.75" hidden="false" customHeight="true" outlineLevel="0" collapsed="false">
      <c r="B13" s="75" t="s">
        <v>176</v>
      </c>
      <c r="C13" s="76" t="s">
        <v>168</v>
      </c>
      <c r="D13" s="77" t="s">
        <v>174</v>
      </c>
      <c r="E13" s="76" t="s">
        <v>177</v>
      </c>
      <c r="F13" s="78"/>
      <c r="G13" s="78"/>
    </row>
    <row r="14" customFormat="false" ht="21.75" hidden="false" customHeight="true" outlineLevel="0" collapsed="false">
      <c r="B14" s="79" t="s">
        <v>178</v>
      </c>
      <c r="C14" s="80" t="s">
        <v>170</v>
      </c>
      <c r="D14" s="81" t="s">
        <v>179</v>
      </c>
      <c r="E14" s="80" t="s">
        <v>41</v>
      </c>
      <c r="F14" s="82"/>
      <c r="G14" s="82"/>
    </row>
    <row r="15" customFormat="false" ht="21.75" hidden="false" customHeight="true" outlineLevel="0" collapsed="false">
      <c r="B15" s="75" t="s">
        <v>180</v>
      </c>
      <c r="C15" s="76"/>
      <c r="D15" s="77" t="s">
        <v>174</v>
      </c>
      <c r="E15" s="76" t="s">
        <v>175</v>
      </c>
      <c r="F15" s="78"/>
      <c r="G15" s="78"/>
    </row>
    <row r="16" customFormat="false" ht="21.75" hidden="false" customHeight="true" outlineLevel="0" collapsed="false">
      <c r="B16" s="75" t="s">
        <v>180</v>
      </c>
      <c r="C16" s="76"/>
      <c r="D16" s="77" t="s">
        <v>174</v>
      </c>
      <c r="E16" s="76" t="s">
        <v>175</v>
      </c>
      <c r="F16" s="78"/>
      <c r="G16" s="78"/>
    </row>
    <row r="17" customFormat="false" ht="21.75" hidden="false" customHeight="true" outlineLevel="0" collapsed="false">
      <c r="B17" s="75" t="s">
        <v>180</v>
      </c>
      <c r="C17" s="76"/>
      <c r="D17" s="77" t="s">
        <v>174</v>
      </c>
      <c r="E17" s="76" t="s">
        <v>177</v>
      </c>
      <c r="F17" s="78"/>
      <c r="G17" s="78"/>
    </row>
    <row r="18" customFormat="false" ht="9.75" hidden="false" customHeight="true" outlineLevel="0" collapsed="false"/>
    <row r="19" customFormat="false" ht="21.75" hidden="false" customHeight="true" outlineLevel="0" collapsed="false">
      <c r="B19" s="4" t="s">
        <v>181</v>
      </c>
      <c r="C19" s="4"/>
      <c r="D19" s="4"/>
      <c r="E19" s="4"/>
      <c r="F19" s="4"/>
    </row>
    <row r="20" customFormat="false" ht="19.5" hidden="false" customHeight="true" outlineLevel="0" collapsed="false">
      <c r="B20" s="83" t="s">
        <v>182</v>
      </c>
      <c r="C20" s="83" t="s">
        <v>183</v>
      </c>
      <c r="D20" s="83" t="s">
        <v>184</v>
      </c>
      <c r="E20" s="83"/>
      <c r="F20" s="83"/>
      <c r="G20" s="83"/>
    </row>
    <row r="21" customFormat="false" ht="21.75" hidden="false" customHeight="true" outlineLevel="0" collapsed="false">
      <c r="B21" s="28" t="s">
        <v>185</v>
      </c>
      <c r="C21" s="84" t="n">
        <f aca="false">COUNTA(B10:B17)</f>
        <v>8</v>
      </c>
      <c r="D21" s="85" t="s">
        <v>186</v>
      </c>
      <c r="E21" s="85"/>
      <c r="F21" s="85"/>
      <c r="G21" s="85"/>
    </row>
    <row r="22" customFormat="false" ht="21.75" hidden="false" customHeight="true" outlineLevel="0" collapsed="false">
      <c r="B22" s="28" t="s">
        <v>187</v>
      </c>
      <c r="C22" s="86" t="n">
        <f aca="false">COUNTIF(D10:D17,"Erledigt")</f>
        <v>1</v>
      </c>
      <c r="D22" s="85" t="s">
        <v>188</v>
      </c>
      <c r="E22" s="85"/>
      <c r="F22" s="85"/>
      <c r="G22" s="85"/>
    </row>
    <row r="23" customFormat="false" ht="21.75" hidden="false" customHeight="true" outlineLevel="0" collapsed="false">
      <c r="B23" s="28" t="s">
        <v>189</v>
      </c>
      <c r="C23" s="87" t="n">
        <f aca="false">COUNTIF(D10:D17,"In Bearbeitung")</f>
        <v>1</v>
      </c>
      <c r="D23" s="85" t="s">
        <v>190</v>
      </c>
      <c r="E23" s="85"/>
      <c r="F23" s="85"/>
      <c r="G23" s="85"/>
    </row>
    <row r="24" customFormat="false" ht="21.75" hidden="false" customHeight="true" outlineLevel="0" collapsed="false">
      <c r="B24" s="28" t="s">
        <v>191</v>
      </c>
      <c r="C24" s="88" t="n">
        <f aca="false">COUNTIF(D10:D17,"Blockiert")</f>
        <v>1</v>
      </c>
      <c r="D24" s="85" t="s">
        <v>192</v>
      </c>
      <c r="E24" s="85"/>
      <c r="F24" s="85"/>
      <c r="G24" s="85"/>
    </row>
    <row r="25" customFormat="false" ht="21.75" hidden="false" customHeight="true" outlineLevel="0" collapsed="false">
      <c r="B25" s="28" t="s">
        <v>193</v>
      </c>
      <c r="C25" s="89" t="n">
        <f aca="false">IFERROR(COUNTIF(D10:D17,"Erledigt")/COUNTA(B10:B17),0)</f>
        <v>0.125</v>
      </c>
      <c r="D25" s="85" t="s">
        <v>194</v>
      </c>
      <c r="E25" s="85"/>
      <c r="F25" s="85"/>
      <c r="G25" s="85"/>
    </row>
    <row r="26" customFormat="false" ht="21.75" hidden="false" customHeight="true" outlineLevel="0" collapsed="false">
      <c r="B26" s="28" t="s">
        <v>195</v>
      </c>
      <c r="C26" s="90" t="n">
        <f aca="false">COUNTIF(E10:E17,"Hoch")</f>
        <v>3</v>
      </c>
      <c r="D26" s="85" t="s">
        <v>196</v>
      </c>
      <c r="E26" s="85"/>
      <c r="F26" s="85"/>
      <c r="G26" s="85"/>
    </row>
    <row r="27" customFormat="false" ht="9.75" hidden="false" customHeight="true" outlineLevel="0" collapsed="false"/>
    <row r="28" customFormat="false" ht="15" hidden="false" customHeight="false" outlineLevel="0" collapsed="false">
      <c r="B28" s="26" t="s">
        <v>197</v>
      </c>
      <c r="C28" s="26"/>
      <c r="D28" s="26"/>
      <c r="E28" s="26"/>
      <c r="F28" s="26"/>
      <c r="G28" s="26"/>
    </row>
  </sheetData>
  <mergeCells count="14">
    <mergeCell ref="B1:G1"/>
    <mergeCell ref="B2:G2"/>
    <mergeCell ref="B3:G3"/>
    <mergeCell ref="B5:F5"/>
    <mergeCell ref="B8:F8"/>
    <mergeCell ref="B19:F19"/>
    <mergeCell ref="D20:G20"/>
    <mergeCell ref="D21:G21"/>
    <mergeCell ref="D22:G22"/>
    <mergeCell ref="D23:G23"/>
    <mergeCell ref="D24:G24"/>
    <mergeCell ref="D25:G25"/>
    <mergeCell ref="D26:G26"/>
    <mergeCell ref="B28:G28"/>
  </mergeCells>
  <dataValidations count="24">
    <dataValidation allowBlank="true" errorStyle="stop" operator="between" showDropDown="false" showErrorMessage="false" showInputMessage="false" sqref="C10" type="list">
      <formula1>"Entwicklung,Meetings,Dokumentation,Review,Sonstiges"</formula1>
      <formula2>0</formula2>
    </dataValidation>
    <dataValidation allowBlank="true" errorStyle="stop" operator="between" showDropDown="false" showErrorMessage="false" showInputMessage="false" sqref="D10" type="list">
      <formula1>"Erledigt,In Bearbeitung,Geplant,Blockiert"</formula1>
      <formula2>0</formula2>
    </dataValidation>
    <dataValidation allowBlank="true" errorStyle="stop" operator="between" showDropDown="false" showErrorMessage="false" showInputMessage="false" sqref="E10" type="list">
      <formula1>"Hoch,Mittel,Niedrig"</formula1>
      <formula2>0</formula2>
    </dataValidation>
    <dataValidation allowBlank="true" errorStyle="stop" operator="between" showDropDown="false" showErrorMessage="false" showInputMessage="false" sqref="C11" type="list">
      <formula1>"Entwicklung,Meetings,Dokumentation,Review,Sonstiges"</formula1>
      <formula2>0</formula2>
    </dataValidation>
    <dataValidation allowBlank="true" errorStyle="stop" operator="between" showDropDown="false" showErrorMessage="false" showInputMessage="false" sqref="D11" type="list">
      <formula1>"Erledigt,In Bearbeitung,Geplant,Blockiert"</formula1>
      <formula2>0</formula2>
    </dataValidation>
    <dataValidation allowBlank="true" errorStyle="stop" operator="between" showDropDown="false" showErrorMessage="false" showInputMessage="false" sqref="E11" type="list">
      <formula1>"Hoch,Mittel,Niedrig"</formula1>
      <formula2>0</formula2>
    </dataValidation>
    <dataValidation allowBlank="true" errorStyle="stop" operator="between" showDropDown="false" showErrorMessage="false" showInputMessage="false" sqref="C12" type="list">
      <formula1>"Entwicklung,Meetings,Dokumentation,Review,Sonstiges"</formula1>
      <formula2>0</formula2>
    </dataValidation>
    <dataValidation allowBlank="true" errorStyle="stop" operator="between" showDropDown="false" showErrorMessage="false" showInputMessage="false" sqref="D12" type="list">
      <formula1>"Erledigt,In Bearbeitung,Geplant,Blockiert"</formula1>
      <formula2>0</formula2>
    </dataValidation>
    <dataValidation allowBlank="true" errorStyle="stop" operator="between" showDropDown="false" showErrorMessage="false" showInputMessage="false" sqref="E12" type="list">
      <formula1>"Hoch,Mittel,Niedrig"</formula1>
      <formula2>0</formula2>
    </dataValidation>
    <dataValidation allowBlank="true" errorStyle="stop" operator="between" showDropDown="false" showErrorMessage="false" showInputMessage="false" sqref="C13" type="list">
      <formula1>"Entwicklung,Meetings,Dokumentation,Review,Sonstiges"</formula1>
      <formula2>0</formula2>
    </dataValidation>
    <dataValidation allowBlank="true" errorStyle="stop" operator="between" showDropDown="false" showErrorMessage="false" showInputMessage="false" sqref="D13" type="list">
      <formula1>"Erledigt,In Bearbeitung,Geplant,Blockiert"</formula1>
      <formula2>0</formula2>
    </dataValidation>
    <dataValidation allowBlank="true" errorStyle="stop" operator="between" showDropDown="false" showErrorMessage="false" showInputMessage="false" sqref="E13" type="list">
      <formula1>"Hoch,Mittel,Niedrig"</formula1>
      <formula2>0</formula2>
    </dataValidation>
    <dataValidation allowBlank="true" errorStyle="stop" operator="between" showDropDown="false" showErrorMessage="false" showInputMessage="false" sqref="C14" type="list">
      <formula1>"Entwicklung,Meetings,Dokumentation,Review,Sonstiges"</formula1>
      <formula2>0</formula2>
    </dataValidation>
    <dataValidation allowBlank="true" errorStyle="stop" operator="between" showDropDown="false" showErrorMessage="false" showInputMessage="false" sqref="D14" type="list">
      <formula1>"Erledigt,In Bearbeitung,Geplant,Blockiert"</formula1>
      <formula2>0</formula2>
    </dataValidation>
    <dataValidation allowBlank="true" errorStyle="stop" operator="between" showDropDown="false" showErrorMessage="false" showInputMessage="false" sqref="E14" type="list">
      <formula1>"Hoch,Mittel,Niedrig"</formula1>
      <formula2>0</formula2>
    </dataValidation>
    <dataValidation allowBlank="true" errorStyle="stop" operator="between" showDropDown="false" showErrorMessage="false" showInputMessage="false" sqref="C15" type="list">
      <formula1>"Entwicklung,Meetings,Dokumentation,Review,Sonstiges"</formula1>
      <formula2>0</formula2>
    </dataValidation>
    <dataValidation allowBlank="true" errorStyle="stop" operator="between" showDropDown="false" showErrorMessage="false" showInputMessage="false" sqref="D15" type="list">
      <formula1>"Erledigt,In Bearbeitung,Geplant,Blockiert"</formula1>
      <formula2>0</formula2>
    </dataValidation>
    <dataValidation allowBlank="true" errorStyle="stop" operator="between" showDropDown="false" showErrorMessage="false" showInputMessage="false" sqref="E15" type="list">
      <formula1>"Hoch,Mittel,Niedrig"</formula1>
      <formula2>0</formula2>
    </dataValidation>
    <dataValidation allowBlank="true" errorStyle="stop" operator="between" showDropDown="false" showErrorMessage="false" showInputMessage="false" sqref="C16" type="list">
      <formula1>"Entwicklung,Meetings,Dokumentation,Review,Sonstiges"</formula1>
      <formula2>0</formula2>
    </dataValidation>
    <dataValidation allowBlank="true" errorStyle="stop" operator="between" showDropDown="false" showErrorMessage="false" showInputMessage="false" sqref="D16" type="list">
      <formula1>"Erledigt,In Bearbeitung,Geplant,Blockiert"</formula1>
      <formula2>0</formula2>
    </dataValidation>
    <dataValidation allowBlank="true" errorStyle="stop" operator="between" showDropDown="false" showErrorMessage="false" showInputMessage="false" sqref="E16" type="list">
      <formula1>"Hoch,Mittel,Niedrig"</formula1>
      <formula2>0</formula2>
    </dataValidation>
    <dataValidation allowBlank="true" errorStyle="stop" operator="between" showDropDown="false" showErrorMessage="false" showInputMessage="false" sqref="C17" type="list">
      <formula1>"Entwicklung,Meetings,Dokumentation,Review,Sonstiges"</formula1>
      <formula2>0</formula2>
    </dataValidation>
    <dataValidation allowBlank="true" errorStyle="stop" operator="between" showDropDown="false" showErrorMessage="false" showInputMessage="false" sqref="D17" type="list">
      <formula1>"Erledigt,In Bearbeitung,Geplant,Blockiert"</formula1>
      <formula2>0</formula2>
    </dataValidation>
    <dataValidation allowBlank="true" errorStyle="stop" operator="between" showDropDown="false" showErrorMessage="false" showInputMessage="false" sqref="E17" type="list">
      <formula1>"Hoch,Mittel,Niedrig"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2026-04-16T08:29:00Z</dcterms:created>
  <dc:creator>openpyxl</dc:creator>
  <dc:description/>
  <dc:language>en-US</dc:language>
  <cp:lastModifiedBy/>
  <dcterms:modified xsi:type="dcterms:W3CDTF">2026-04-16T08:29:00Z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