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2"/>
    <sheet name="Strom" sheetId="2" state="visible" r:id="rId3"/>
    <sheet name="Gas" sheetId="3" state="visible" r:id="rId4"/>
    <sheet name="Wasser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<sst xmlns="http://schemas.openxmlformats.org/spreadsheetml/2006/main" count="78" uniqueCount="41">
  <si>
    <t xml:space="preserve">Energie-Cockpit: Zählerstände &amp; Kosten</t>
  </si>
  <si>
    <t xml:space="preserve">Jahresübersicht 2024</t>
  </si>
  <si>
    <t xml:space="preserve">Energieart</t>
  </si>
  <si>
    <t xml:space="preserve">Gesamtverbrauch</t>
  </si>
  <si>
    <t xml:space="preserve">Einheit</t>
  </si>
  <si>
    <t xml:space="preserve">Gesamtkosten</t>
  </si>
  <si>
    <t xml:space="preserve">Ø Monat</t>
  </si>
  <si>
    <t xml:space="preserve">Preis/Einheit</t>
  </si>
  <si>
    <t xml:space="preserve">Strom</t>
  </si>
  <si>
    <t xml:space="preserve">kWh</t>
  </si>
  <si>
    <t xml:space="preserve">Gas</t>
  </si>
  <si>
    <t xml:space="preserve">m³</t>
  </si>
  <si>
    <t xml:space="preserve">Wasser</t>
  </si>
  <si>
    <t xml:space="preserve">GESAMT</t>
  </si>
  <si>
    <t xml:space="preserve">Anleitung zur Nutzung</t>
  </si>
  <si>
    <t xml:space="preserve">1. Ablesen: Lesen Sie Ihre Zählerstände regelmäßig am Monatsanfang ab.</t>
  </si>
  <si>
    <t xml:space="preserve">2. Eintragen: Tragen Sie Datum und Zählerstand in die gelben Felder ein.</t>
  </si>
  <si>
    <t xml:space="preserve">3. Analysieren: Die Formeln berechnen automatisch Verbrauch und Kosten.</t>
  </si>
  <si>
    <t xml:space="preserve">4. Optimieren: Rote Zellen zeigen überdurchschnittlichen Verbrauch an.</t>
  </si>
  <si>
    <t xml:space="preserve">Hinweis: Passen Sie die Preise pro Einheit in den einzelnen Blättern an.</t>
  </si>
  <si>
    <t xml:space="preserve">Zählerstand-Erfassung: Strom</t>
  </si>
  <si>
    <t xml:space="preserve">Preis pro Einheit:</t>
  </si>
  <si>
    <t xml:space="preserve">Datum</t>
  </si>
  <si>
    <t xml:space="preserve">Zählerstand (kWh)</t>
  </si>
  <si>
    <t xml:space="preserve">Verbrauch (kWh)</t>
  </si>
  <si>
    <t xml:space="preserve">Tage</t>
  </si>
  <si>
    <t xml:space="preserve">Kosten (€)</t>
  </si>
  <si>
    <t xml:space="preserve">Kommentar</t>
  </si>
  <si>
    <t xml:space="preserve">-</t>
  </si>
  <si>
    <t xml:space="preserve">Startwert</t>
  </si>
  <si>
    <t xml:space="preserve">Urlaub</t>
  </si>
  <si>
    <t xml:space="preserve">Zusammenfassung</t>
  </si>
  <si>
    <t xml:space="preserve">Gesamtverbrauch:</t>
  </si>
  <si>
    <t xml:space="preserve">Gesamtkosten:</t>
  </si>
  <si>
    <t xml:space="preserve">Durchschnitt/Monat:</t>
  </si>
  <si>
    <t xml:space="preserve">Maximum:</t>
  </si>
  <si>
    <t xml:space="preserve">Minimum:</t>
  </si>
  <si>
    <t xml:space="preserve">Zählerstand-Erfassung: Gas</t>
  </si>
  <si>
    <t xml:space="preserve">Zählerstand (m³)</t>
  </si>
  <si>
    <t xml:space="preserve">Verbrauch (m³)</t>
  </si>
  <si>
    <t xml:space="preserve">Zählerstand-Erfassung: Wasser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</si>
</sst>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#,##0.00&quot; €&quot;"/>
    <numFmt numFmtId="167" formatCode="#,##0.0"/>
    <numFmt numFmtId="168" formatCode="0.00&quot; €&quot;"/>
    <numFmt numFmtId="169" formatCode="dd\.mm\.yyyy"/>
    <numFmt numFmtId="170" formatCode="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73763"/>
      <name val="Arial"/>
      <family val="0"/>
      <charset val="1"/>
    </font>
    <font>
      <b val="true"/>
      <sz val="14"/>
      <color rgb="FF073763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1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2"/>
      <color rgb="FF073763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73763"/>
        <bgColor rgb="FF333333"/>
      </patternFill>
    </fill>
    <fill>
      <patternFill patternType="solid">
        <fgColor rgb="FFFBBF24"/>
        <bgColor rgb="FFFF9900"/>
      </patternFill>
    </fill>
    <fill>
      <patternFill patternType="solid">
        <fgColor rgb="FFEF4444"/>
        <bgColor rgb="FFB91C1C"/>
      </patternFill>
    </fill>
    <fill>
      <patternFill patternType="solid">
        <fgColor rgb="FF3B82F6"/>
        <bgColor rgb="FF4A7EBB"/>
      </patternFill>
    </fill>
    <fill>
      <patternFill patternType="solid">
        <fgColor rgb="FF10B981"/>
        <bgColor rgb="FF33CCCC"/>
      </patternFill>
    </fill>
    <fill>
      <patternFill patternType="solid">
        <fgColor rgb="FFFFF2CC"/>
        <bgColor rgb="FFFFFFFF"/>
      </patternFill>
    </fill>
    <fill>
      <patternFill patternType="solid">
        <fgColor rgb="FFB91C1C"/>
        <bgColor rgb="FF993366"/>
      </patternFill>
    </fill>
    <fill>
      <patternFill patternType="solid">
        <fgColor rgb="FF1565C0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FFCC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78787"/>
      <rgbColor rgb="FF9999FF"/>
      <rgbColor rgb="FF993366"/>
      <rgbColor rgb="FFFFF2CC"/>
      <rgbColor rgb="FFCCFFFF"/>
      <rgbColor rgb="FF660066"/>
      <rgbColor rgb="FFFF8080"/>
      <rgbColor rgb="FF1565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B82F6"/>
      <rgbColor rgb="FF33CCCC"/>
      <rgbColor rgb="FF99CC00"/>
      <rgbColor rgb="FFFBBF24"/>
      <rgbColor rgb="FFFF9900"/>
      <rgbColor rgb="FFEF4444"/>
      <rgbColor rgb="FF4A7EBB"/>
      <rgbColor rgb="FF969696"/>
      <rgbColor rgb="FF073763"/>
      <rgbColor rgb="FF10B981"/>
      <rgbColor rgb="FF003300"/>
      <rgbColor rgb="FF333300"/>
      <rgbColor rgb="FFB91C1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Stromverbrauch im Jahresverlauf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Strom!C6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rgbClr val="4a7ebb"/>
            </a:solidFill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Strom!$A$7:$A$17</c:f>
              <c:strCache>
                <c:ptCount val="11"/>
                <c:pt idx="0">
                  <c:v>01.02.2024</c:v>
                </c:pt>
                <c:pt idx="1">
                  <c:v>01.03.2024</c:v>
                </c:pt>
                <c:pt idx="2">
                  <c:v>01.04.2024</c:v>
                </c:pt>
                <c:pt idx="3">
                  <c:v>01.05.2024</c:v>
                </c:pt>
                <c:pt idx="4">
                  <c:v>01.06.2024</c:v>
                </c:pt>
                <c:pt idx="5">
                  <c:v>01.07.2024</c:v>
                </c:pt>
                <c:pt idx="6">
                  <c:v>01.08.2024</c:v>
                </c:pt>
                <c:pt idx="7">
                  <c:v>01.09.2024</c:v>
                </c:pt>
                <c:pt idx="8">
                  <c:v>01.10.2024</c:v>
                </c:pt>
                <c:pt idx="9">
                  <c:v>01.11.2024</c:v>
                </c:pt>
                <c:pt idx="10">
                  <c:v>01.12.2024</c:v>
                </c:pt>
              </c:strCache>
            </c:strRef>
          </c:cat>
          <c:val>
            <c:numRef>
              <c:f>Strom!$C$7:$C$17</c:f>
              <c:numCache>
                <c:formatCode>General</c:formatCode>
                <c:ptCount val="11"/>
                <c:pt idx="0">
                  <c:v>350</c:v>
                </c:pt>
                <c:pt idx="1">
                  <c:v>330</c:v>
                </c:pt>
                <c:pt idx="2">
                  <c:v>270</c:v>
                </c:pt>
                <c:pt idx="3">
                  <c:v>200</c:v>
                </c:pt>
                <c:pt idx="4">
                  <c:v>170</c:v>
                </c:pt>
                <c:pt idx="5">
                  <c:v>180</c:v>
                </c:pt>
                <c:pt idx="6">
                  <c:v>200</c:v>
                </c:pt>
                <c:pt idx="7">
                  <c:v>250</c:v>
                </c:pt>
                <c:pt idx="8">
                  <c:v>300</c:v>
                </c:pt>
                <c:pt idx="9">
                  <c:v>350</c:v>
                </c:pt>
                <c:pt idx="10">
                  <c:v>400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47198891"/>
        <c:axId val="99129671"/>
      </c:lineChart>
      <c:catAx>
        <c:axId val="4719889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Monat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.mm\.yyyy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9129671"/>
        <c:crosses val="autoZero"/>
        <c:auto val="1"/>
        <c:lblAlgn val="ctr"/>
        <c:lblOffset val="100"/>
        <c:noMultiLvlLbl val="0"/>
      </c:catAx>
      <c:valAx>
        <c:axId val="9912967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Verbrauch (kWh)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719889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Gasverbrauch im Jahresverlauf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Gas!C6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rgbClr val="4a7ebb"/>
            </a:solidFill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Gas!$A$7:$A$17</c:f>
              <c:strCache>
                <c:ptCount val="11"/>
                <c:pt idx="0">
                  <c:v>01.02.2024</c:v>
                </c:pt>
                <c:pt idx="1">
                  <c:v>01.03.2024</c:v>
                </c:pt>
                <c:pt idx="2">
                  <c:v>01.04.2024</c:v>
                </c:pt>
                <c:pt idx="3">
                  <c:v>01.05.2024</c:v>
                </c:pt>
                <c:pt idx="4">
                  <c:v>01.06.2024</c:v>
                </c:pt>
                <c:pt idx="5">
                  <c:v>01.07.2024</c:v>
                </c:pt>
                <c:pt idx="6">
                  <c:v>01.08.2024</c:v>
                </c:pt>
                <c:pt idx="7">
                  <c:v>01.09.2024</c:v>
                </c:pt>
                <c:pt idx="8">
                  <c:v>01.10.2024</c:v>
                </c:pt>
                <c:pt idx="9">
                  <c:v>01.11.2024</c:v>
                </c:pt>
                <c:pt idx="10">
                  <c:v>01.12.2024</c:v>
                </c:pt>
              </c:strCache>
            </c:strRef>
          </c:cat>
          <c:val>
            <c:numRef>
              <c:f>Gas!$C$7:$C$17</c:f>
              <c:numCache>
                <c:formatCode>General</c:formatCode>
                <c:ptCount val="11"/>
                <c:pt idx="0">
                  <c:v>120</c:v>
                </c:pt>
                <c:pt idx="1">
                  <c:v>160</c:v>
                </c:pt>
                <c:pt idx="2">
                  <c:v>120</c:v>
                </c:pt>
                <c:pt idx="3">
                  <c:v>50</c:v>
                </c:pt>
                <c:pt idx="4">
                  <c:v>30</c:v>
                </c:pt>
                <c:pt idx="5">
                  <c:v>30</c:v>
                </c:pt>
                <c:pt idx="6">
                  <c:v>40</c:v>
                </c:pt>
                <c:pt idx="7">
                  <c:v>70</c:v>
                </c:pt>
                <c:pt idx="8">
                  <c:v>130</c:v>
                </c:pt>
                <c:pt idx="9">
                  <c:v>200</c:v>
                </c:pt>
                <c:pt idx="10">
                  <c:v>250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20347551"/>
        <c:axId val="34335447"/>
      </c:lineChart>
      <c:catAx>
        <c:axId val="2034755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Monat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.mm\.yyyy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4335447"/>
        <c:crosses val="autoZero"/>
        <c:auto val="1"/>
        <c:lblAlgn val="ctr"/>
        <c:lblOffset val="100"/>
        <c:noMultiLvlLbl val="0"/>
      </c:catAx>
      <c:valAx>
        <c:axId val="3433544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Verbrauch (m³)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034755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Wasserverbrauch im Jahresverlauf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Wasser!C6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rgbClr val="4a7ebb"/>
            </a:solidFill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Wasser!$A$7:$A$17</c:f>
              <c:strCache>
                <c:ptCount val="11"/>
                <c:pt idx="0">
                  <c:v>01.02.2024</c:v>
                </c:pt>
                <c:pt idx="1">
                  <c:v>01.03.2024</c:v>
                </c:pt>
                <c:pt idx="2">
                  <c:v>01.04.2024</c:v>
                </c:pt>
                <c:pt idx="3">
                  <c:v>01.05.2024</c:v>
                </c:pt>
                <c:pt idx="4">
                  <c:v>01.06.2024</c:v>
                </c:pt>
                <c:pt idx="5">
                  <c:v>01.07.2024</c:v>
                </c:pt>
                <c:pt idx="6">
                  <c:v>01.08.2024</c:v>
                </c:pt>
                <c:pt idx="7">
                  <c:v>01.09.2024</c:v>
                </c:pt>
                <c:pt idx="8">
                  <c:v>01.10.2024</c:v>
                </c:pt>
                <c:pt idx="9">
                  <c:v>01.11.2024</c:v>
                </c:pt>
                <c:pt idx="10">
                  <c:v>01.12.2024</c:v>
                </c:pt>
              </c:strCache>
            </c:strRef>
          </c:cat>
          <c:val>
            <c:numRef>
              <c:f>Wasser!$C$7:$C$17</c:f>
              <c:numCache>
                <c:formatCode>General</c:formatCode>
                <c:ptCount val="11"/>
                <c:pt idx="0">
                  <c:v>12</c:v>
                </c:pt>
                <c:pt idx="1">
                  <c:v>13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14</c:v>
                </c:pt>
                <c:pt idx="6">
                  <c:v>15</c:v>
                </c:pt>
                <c:pt idx="7">
                  <c:v>14</c:v>
                </c:pt>
                <c:pt idx="8">
                  <c:v>14</c:v>
                </c:pt>
                <c:pt idx="9">
                  <c:v>13</c:v>
                </c:pt>
                <c:pt idx="10">
                  <c:v>14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82664481"/>
        <c:axId val="54847579"/>
      </c:lineChart>
      <c:catAx>
        <c:axId val="8266448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Monat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.mm\.yyyy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4847579"/>
        <c:crosses val="autoZero"/>
        <c:auto val="1"/>
        <c:lblAlgn val="ctr"/>
        <c:lblOffset val="100"/>
        <c:noMultiLvlLbl val="0"/>
      </c:catAx>
      <c:valAx>
        <c:axId val="5484757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Verbrauch (m³)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266448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4</xdr:row>
      <xdr:rowOff>0</xdr:rowOff>
    </xdr:from>
    <xdr:to>
      <xdr:col>14</xdr:col>
      <xdr:colOff>87840</xdr:colOff>
      <xdr:row>19</xdr:row>
      <xdr:rowOff>22320</xdr:rowOff>
    </xdr:to>
    <xdr:graphicFrame>
      <xdr:nvGraphicFramePr>
        <xdr:cNvPr id="0" name="Chart 1"/>
        <xdr:cNvGraphicFramePr/>
      </xdr:nvGraphicFramePr>
      <xdr:xfrm>
        <a:off x="8937720" y="762120"/>
        <a:ext cx="539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4</xdr:row>
      <xdr:rowOff>0</xdr:rowOff>
    </xdr:from>
    <xdr:to>
      <xdr:col>14</xdr:col>
      <xdr:colOff>87840</xdr:colOff>
      <xdr:row>19</xdr:row>
      <xdr:rowOff>22320</xdr:rowOff>
    </xdr:to>
    <xdr:graphicFrame>
      <xdr:nvGraphicFramePr>
        <xdr:cNvPr id="1" name="Chart 1"/>
        <xdr:cNvGraphicFramePr/>
      </xdr:nvGraphicFramePr>
      <xdr:xfrm>
        <a:off x="8937720" y="762120"/>
        <a:ext cx="539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4</xdr:row>
      <xdr:rowOff>0</xdr:rowOff>
    </xdr:from>
    <xdr:to>
      <xdr:col>14</xdr:col>
      <xdr:colOff>87840</xdr:colOff>
      <xdr:row>19</xdr:row>
      <xdr:rowOff>22320</xdr:rowOff>
    </xdr:to>
    <xdr:graphicFrame>
      <xdr:nvGraphicFramePr>
        <xdr:cNvPr id="2" name="Chart 1"/>
        <xdr:cNvGraphicFramePr/>
      </xdr:nvGraphicFramePr>
      <xdr:xfrm>
        <a:off x="8937720" y="762120"/>
        <a:ext cx="539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8"/>
    <col collapsed="false" customWidth="true" hidden="false" outlineLevel="0" max="3" min="3" style="0" width="10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6" min="6" style="0" width="14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1</v>
      </c>
    </row>
    <row r="5" customFormat="false" ht="15" hidden="false" customHeight="false" outlineLevel="0" collapsed="false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customFormat="false" ht="15" hidden="false" customHeight="false" outlineLevel="0" collapsed="false">
      <c r="A6" s="4" t="s">
        <v>8</v>
      </c>
      <c r="B6" s="5" t="n">
        <f aca="false">Strom!B21</f>
        <v>3000</v>
      </c>
      <c r="C6" s="6" t="s">
        <v>9</v>
      </c>
      <c r="D6" s="7" t="n">
        <f aca="false">Strom!B22</f>
        <v>1200</v>
      </c>
      <c r="E6" s="8" t="n">
        <f aca="false">Strom!B23</f>
        <v>272.727272727273</v>
      </c>
      <c r="F6" s="9" t="n">
        <f aca="false">Strom!B3</f>
        <v>0.4</v>
      </c>
    </row>
    <row r="7" customFormat="false" ht="15" hidden="false" customHeight="false" outlineLevel="0" collapsed="false">
      <c r="A7" s="10" t="s">
        <v>10</v>
      </c>
      <c r="B7" s="5" t="n">
        <f aca="false">Gas!B21</f>
        <v>1200</v>
      </c>
      <c r="C7" s="6" t="s">
        <v>11</v>
      </c>
      <c r="D7" s="7" t="n">
        <f aca="false">Gas!B22</f>
        <v>144</v>
      </c>
      <c r="E7" s="8" t="n">
        <f aca="false">Gas!B23</f>
        <v>109.090909090909</v>
      </c>
      <c r="F7" s="9" t="n">
        <f aca="false">Gas!B3</f>
        <v>0.12</v>
      </c>
    </row>
    <row r="8" customFormat="false" ht="15" hidden="false" customHeight="false" outlineLevel="0" collapsed="false">
      <c r="A8" s="11" t="s">
        <v>12</v>
      </c>
      <c r="B8" s="5" t="n">
        <f aca="false">Wasser!B21</f>
        <v>148</v>
      </c>
      <c r="C8" s="6" t="s">
        <v>11</v>
      </c>
      <c r="D8" s="7" t="n">
        <f aca="false">Wasser!B22</f>
        <v>666</v>
      </c>
      <c r="E8" s="8" t="n">
        <f aca="false">Wasser!B23</f>
        <v>13.4545454545455</v>
      </c>
      <c r="F8" s="9" t="n">
        <f aca="false">Wasser!B3</f>
        <v>4.5</v>
      </c>
    </row>
    <row r="9" customFormat="false" ht="15" hidden="false" customHeight="false" outlineLevel="0" collapsed="false">
      <c r="A9" s="12" t="s">
        <v>13</v>
      </c>
      <c r="D9" s="13" t="n">
        <f aca="false">SUM(D6:D8)</f>
        <v>2010</v>
      </c>
    </row>
    <row r="12" customFormat="false" ht="15" hidden="false" customHeight="false" outlineLevel="0" collapsed="false">
      <c r="A12" s="2" t="s">
        <v>14</v>
      </c>
    </row>
    <row r="14" customFormat="false" ht="15" hidden="false" customHeight="false" outlineLevel="0" collapsed="false">
      <c r="A14" s="14" t="s">
        <v>15</v>
      </c>
    </row>
    <row r="15" customFormat="false" ht="15" hidden="false" customHeight="false" outlineLevel="0" collapsed="false">
      <c r="A15" s="14" t="s">
        <v>16</v>
      </c>
    </row>
    <row r="16" customFormat="false" ht="15" hidden="false" customHeight="false" outlineLevel="0" collapsed="false">
      <c r="A16" s="14" t="s">
        <v>17</v>
      </c>
    </row>
    <row r="17" customFormat="false" ht="15" hidden="false" customHeight="false" outlineLevel="0" collapsed="false">
      <c r="A17" s="14" t="s">
        <v>18</v>
      </c>
    </row>
    <row r="18" customFormat="false" ht="15" hidden="false" customHeight="false" outlineLevel="0" collapsed="false">
      <c r="A18" s="14"/>
    </row>
    <row r="19" customFormat="false" ht="15" hidden="false" customHeight="false" outlineLevel="0" collapsed="false">
      <c r="A19" s="14" t="s">
        <v>19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8"/>
    <col collapsed="false" customWidth="true" hidden="false" outlineLevel="0" max="3" min="3" style="0" width="16"/>
    <col collapsed="false" customWidth="true" hidden="false" outlineLevel="0" max="4" min="4" style="0" width="10"/>
    <col collapsed="false" customWidth="true" hidden="false" outlineLevel="0" max="5" min="5" style="0" width="14"/>
    <col collapsed="false" customWidth="true" hidden="false" outlineLevel="0" max="6" min="6" style="0" width="20"/>
  </cols>
  <sheetData>
    <row r="1" customFormat="false" ht="15" hidden="false" customHeight="false" outlineLevel="0" collapsed="false">
      <c r="A1" s="15" t="s">
        <v>20</v>
      </c>
      <c r="B1" s="15"/>
      <c r="C1" s="15"/>
      <c r="D1" s="15"/>
      <c r="E1" s="15"/>
      <c r="F1" s="15"/>
    </row>
    <row r="3" customFormat="false" ht="15" hidden="false" customHeight="false" outlineLevel="0" collapsed="false">
      <c r="A3" s="16" t="s">
        <v>21</v>
      </c>
      <c r="B3" s="17" t="n">
        <v>0.4</v>
      </c>
    </row>
    <row r="5" customFormat="false" ht="15" hidden="false" customHeight="false" outlineLevel="0" collapsed="false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27</v>
      </c>
    </row>
    <row r="6" customFormat="false" ht="15" hidden="false" customHeight="false" outlineLevel="0" collapsed="false">
      <c r="A6" s="18" t="n">
        <v>45292</v>
      </c>
      <c r="B6" s="19" t="n">
        <v>12500</v>
      </c>
      <c r="C6" s="6" t="s">
        <v>28</v>
      </c>
      <c r="D6" s="6" t="s">
        <v>28</v>
      </c>
      <c r="E6" s="6" t="s">
        <v>28</v>
      </c>
      <c r="F6" s="20" t="s">
        <v>29</v>
      </c>
    </row>
    <row r="7" customFormat="false" ht="15" hidden="false" customHeight="false" outlineLevel="0" collapsed="false">
      <c r="A7" s="18" t="n">
        <v>45323</v>
      </c>
      <c r="B7" s="19" t="n">
        <v>12850</v>
      </c>
      <c r="C7" s="5" t="n">
        <f aca="false">B7-B6</f>
        <v>350</v>
      </c>
      <c r="D7" s="21" t="n">
        <f aca="false">A7-A6</f>
        <v>31</v>
      </c>
      <c r="E7" s="7" t="n">
        <f aca="false">C7*$B$3</f>
        <v>140</v>
      </c>
      <c r="F7" s="20"/>
    </row>
    <row r="8" customFormat="false" ht="15" hidden="false" customHeight="false" outlineLevel="0" collapsed="false">
      <c r="A8" s="18" t="n">
        <v>45352</v>
      </c>
      <c r="B8" s="19" t="n">
        <v>13180</v>
      </c>
      <c r="C8" s="5" t="n">
        <f aca="false">B8-B7</f>
        <v>330</v>
      </c>
      <c r="D8" s="21" t="n">
        <f aca="false">A8-A7</f>
        <v>29</v>
      </c>
      <c r="E8" s="7" t="n">
        <f aca="false">C8*$B$3</f>
        <v>132</v>
      </c>
      <c r="F8" s="20"/>
    </row>
    <row r="9" customFormat="false" ht="15" hidden="false" customHeight="false" outlineLevel="0" collapsed="false">
      <c r="A9" s="18" t="n">
        <v>45383</v>
      </c>
      <c r="B9" s="19" t="n">
        <v>13450</v>
      </c>
      <c r="C9" s="5" t="n">
        <f aca="false">B9-B8</f>
        <v>270</v>
      </c>
      <c r="D9" s="21" t="n">
        <f aca="false">A9-A8</f>
        <v>31</v>
      </c>
      <c r="E9" s="7" t="n">
        <f aca="false">C9*$B$3</f>
        <v>108</v>
      </c>
      <c r="F9" s="20"/>
    </row>
    <row r="10" customFormat="false" ht="15" hidden="false" customHeight="false" outlineLevel="0" collapsed="false">
      <c r="A10" s="18" t="n">
        <v>45413</v>
      </c>
      <c r="B10" s="19" t="n">
        <v>13650</v>
      </c>
      <c r="C10" s="5" t="n">
        <f aca="false">B10-B9</f>
        <v>200</v>
      </c>
      <c r="D10" s="21" t="n">
        <f aca="false">A10-A9</f>
        <v>30</v>
      </c>
      <c r="E10" s="7" t="n">
        <f aca="false">C10*$B$3</f>
        <v>80</v>
      </c>
      <c r="F10" s="20"/>
    </row>
    <row r="11" customFormat="false" ht="15" hidden="false" customHeight="false" outlineLevel="0" collapsed="false">
      <c r="A11" s="18" t="n">
        <v>45444</v>
      </c>
      <c r="B11" s="19" t="n">
        <v>13820</v>
      </c>
      <c r="C11" s="5" t="n">
        <f aca="false">B11-B10</f>
        <v>170</v>
      </c>
      <c r="D11" s="21" t="n">
        <f aca="false">A11-A10</f>
        <v>31</v>
      </c>
      <c r="E11" s="7" t="n">
        <f aca="false">C11*$B$3</f>
        <v>68</v>
      </c>
      <c r="F11" s="20" t="s">
        <v>30</v>
      </c>
    </row>
    <row r="12" customFormat="false" ht="15" hidden="false" customHeight="false" outlineLevel="0" collapsed="false">
      <c r="A12" s="18" t="n">
        <v>45474</v>
      </c>
      <c r="B12" s="19" t="n">
        <v>14000</v>
      </c>
      <c r="C12" s="5" t="n">
        <f aca="false">B12-B11</f>
        <v>180</v>
      </c>
      <c r="D12" s="21" t="n">
        <f aca="false">A12-A11</f>
        <v>30</v>
      </c>
      <c r="E12" s="7" t="n">
        <f aca="false">C12*$B$3</f>
        <v>72</v>
      </c>
      <c r="F12" s="20"/>
    </row>
    <row r="13" customFormat="false" ht="15" hidden="false" customHeight="false" outlineLevel="0" collapsed="false">
      <c r="A13" s="18" t="n">
        <v>45505</v>
      </c>
      <c r="B13" s="19" t="n">
        <v>14200</v>
      </c>
      <c r="C13" s="5" t="n">
        <f aca="false">B13-B12</f>
        <v>200</v>
      </c>
      <c r="D13" s="21" t="n">
        <f aca="false">A13-A12</f>
        <v>31</v>
      </c>
      <c r="E13" s="7" t="n">
        <f aca="false">C13*$B$3</f>
        <v>80</v>
      </c>
      <c r="F13" s="20"/>
    </row>
    <row r="14" customFormat="false" ht="15" hidden="false" customHeight="false" outlineLevel="0" collapsed="false">
      <c r="A14" s="18" t="n">
        <v>45536</v>
      </c>
      <c r="B14" s="19" t="n">
        <v>14450</v>
      </c>
      <c r="C14" s="5" t="n">
        <f aca="false">B14-B13</f>
        <v>250</v>
      </c>
      <c r="D14" s="21" t="n">
        <f aca="false">A14-A13</f>
        <v>31</v>
      </c>
      <c r="E14" s="7" t="n">
        <f aca="false">C14*$B$3</f>
        <v>100</v>
      </c>
      <c r="F14" s="20"/>
    </row>
    <row r="15" customFormat="false" ht="15" hidden="false" customHeight="false" outlineLevel="0" collapsed="false">
      <c r="A15" s="18" t="n">
        <v>45566</v>
      </c>
      <c r="B15" s="19" t="n">
        <v>14750</v>
      </c>
      <c r="C15" s="5" t="n">
        <f aca="false">B15-B14</f>
        <v>300</v>
      </c>
      <c r="D15" s="21" t="n">
        <f aca="false">A15-A14</f>
        <v>30</v>
      </c>
      <c r="E15" s="7" t="n">
        <f aca="false">C15*$B$3</f>
        <v>120</v>
      </c>
      <c r="F15" s="20"/>
    </row>
    <row r="16" customFormat="false" ht="15" hidden="false" customHeight="false" outlineLevel="0" collapsed="false">
      <c r="A16" s="18" t="n">
        <v>45597</v>
      </c>
      <c r="B16" s="19" t="n">
        <v>15100</v>
      </c>
      <c r="C16" s="5" t="n">
        <f aca="false">B16-B15</f>
        <v>350</v>
      </c>
      <c r="D16" s="21" t="n">
        <f aca="false">A16-A15</f>
        <v>31</v>
      </c>
      <c r="E16" s="7" t="n">
        <f aca="false">C16*$B$3</f>
        <v>140</v>
      </c>
      <c r="F16" s="20"/>
    </row>
    <row r="17" customFormat="false" ht="15" hidden="false" customHeight="false" outlineLevel="0" collapsed="false">
      <c r="A17" s="18" t="n">
        <v>45627</v>
      </c>
      <c r="B17" s="19" t="n">
        <v>15500</v>
      </c>
      <c r="C17" s="5" t="n">
        <f aca="false">B17-B16</f>
        <v>400</v>
      </c>
      <c r="D17" s="21" t="n">
        <f aca="false">A17-A16</f>
        <v>30</v>
      </c>
      <c r="E17" s="7" t="n">
        <f aca="false">C17*$B$3</f>
        <v>160</v>
      </c>
      <c r="F17" s="20"/>
    </row>
    <row r="20" customFormat="false" ht="15" hidden="false" customHeight="false" outlineLevel="0" collapsed="false">
      <c r="A20" s="22" t="s">
        <v>31</v>
      </c>
      <c r="B20" s="22"/>
    </row>
    <row r="21" customFormat="false" ht="15" hidden="false" customHeight="false" outlineLevel="0" collapsed="false">
      <c r="A21" s="16" t="s">
        <v>32</v>
      </c>
      <c r="B21" s="23" t="n">
        <f aca="false">SUM(C7:C17)</f>
        <v>3000</v>
      </c>
    </row>
    <row r="22" customFormat="false" ht="15" hidden="false" customHeight="false" outlineLevel="0" collapsed="false">
      <c r="A22" s="16" t="s">
        <v>33</v>
      </c>
      <c r="B22" s="24" t="n">
        <f aca="false">SUM(E7:E17)</f>
        <v>1200</v>
      </c>
    </row>
    <row r="23" customFormat="false" ht="15" hidden="false" customHeight="false" outlineLevel="0" collapsed="false">
      <c r="A23" s="16" t="s">
        <v>34</v>
      </c>
      <c r="B23" s="25" t="n">
        <f aca="false">AVERAGE(C7:C17)</f>
        <v>272.727272727273</v>
      </c>
    </row>
    <row r="24" customFormat="false" ht="15" hidden="false" customHeight="false" outlineLevel="0" collapsed="false">
      <c r="A24" s="16" t="s">
        <v>35</v>
      </c>
      <c r="B24" s="23" t="n">
        <f aca="false">MAX(C7:C17)</f>
        <v>400</v>
      </c>
    </row>
    <row r="25" customFormat="false" ht="15" hidden="false" customHeight="false" outlineLevel="0" collapsed="false">
      <c r="A25" s="16" t="s">
        <v>36</v>
      </c>
      <c r="B25" s="23" t="n">
        <f aca="false">MIN(C7:C17)</f>
        <v>170</v>
      </c>
    </row>
  </sheetData>
  <mergeCells count="2">
    <mergeCell ref="A1:F1"/>
    <mergeCell ref="A20:B20"/>
  </mergeCells>
  <conditionalFormatting sqref="C7:C17">
    <cfRule type="expression" priority="2" aboveAverage="0" equalAverage="0" bottom="0" percent="0" rank="0" text="" dxfId="0">
      <formula>C7&gt;350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8"/>
    <col collapsed="false" customWidth="true" hidden="false" outlineLevel="0" max="3" min="3" style="0" width="16"/>
    <col collapsed="false" customWidth="true" hidden="false" outlineLevel="0" max="4" min="4" style="0" width="10"/>
    <col collapsed="false" customWidth="true" hidden="false" outlineLevel="0" max="5" min="5" style="0" width="14"/>
    <col collapsed="false" customWidth="true" hidden="false" outlineLevel="0" max="6" min="6" style="0" width="20"/>
  </cols>
  <sheetData>
    <row r="1" customFormat="false" ht="15" hidden="false" customHeight="false" outlineLevel="0" collapsed="false">
      <c r="A1" s="15" t="s">
        <v>37</v>
      </c>
      <c r="B1" s="15"/>
      <c r="C1" s="15"/>
      <c r="D1" s="15"/>
      <c r="E1" s="15"/>
      <c r="F1" s="15"/>
    </row>
    <row r="3" customFormat="false" ht="15" hidden="false" customHeight="false" outlineLevel="0" collapsed="false">
      <c r="A3" s="16" t="s">
        <v>21</v>
      </c>
      <c r="B3" s="17" t="n">
        <v>0.12</v>
      </c>
    </row>
    <row r="5" customFormat="false" ht="15" hidden="false" customHeight="false" outlineLevel="0" collapsed="false">
      <c r="A5" s="26" t="s">
        <v>22</v>
      </c>
      <c r="B5" s="26" t="s">
        <v>38</v>
      </c>
      <c r="C5" s="26" t="s">
        <v>39</v>
      </c>
      <c r="D5" s="26" t="s">
        <v>25</v>
      </c>
      <c r="E5" s="26" t="s">
        <v>26</v>
      </c>
      <c r="F5" s="26" t="s">
        <v>27</v>
      </c>
    </row>
    <row r="6" customFormat="false" ht="15" hidden="false" customHeight="false" outlineLevel="0" collapsed="false">
      <c r="A6" s="18" t="n">
        <v>45292</v>
      </c>
      <c r="B6" s="19" t="n">
        <v>12500</v>
      </c>
      <c r="C6" s="6" t="s">
        <v>28</v>
      </c>
      <c r="D6" s="6" t="s">
        <v>28</v>
      </c>
      <c r="E6" s="6" t="s">
        <v>28</v>
      </c>
      <c r="F6" s="20" t="s">
        <v>29</v>
      </c>
    </row>
    <row r="7" customFormat="false" ht="15" hidden="false" customHeight="false" outlineLevel="0" collapsed="false">
      <c r="A7" s="18" t="n">
        <v>45323</v>
      </c>
      <c r="B7" s="19" t="n">
        <v>12620</v>
      </c>
      <c r="C7" s="5" t="n">
        <f aca="false">B7-B6</f>
        <v>120</v>
      </c>
      <c r="D7" s="21" t="n">
        <f aca="false">A7-A6</f>
        <v>31</v>
      </c>
      <c r="E7" s="7" t="n">
        <f aca="false">C7*$B$3</f>
        <v>14.4</v>
      </c>
      <c r="F7" s="20"/>
    </row>
    <row r="8" customFormat="false" ht="15" hidden="false" customHeight="false" outlineLevel="0" collapsed="false">
      <c r="A8" s="18" t="n">
        <v>45352</v>
      </c>
      <c r="B8" s="19" t="n">
        <v>12780</v>
      </c>
      <c r="C8" s="5" t="n">
        <f aca="false">B8-B7</f>
        <v>160</v>
      </c>
      <c r="D8" s="21" t="n">
        <f aca="false">A8-A7</f>
        <v>29</v>
      </c>
      <c r="E8" s="7" t="n">
        <f aca="false">C8*$B$3</f>
        <v>19.2</v>
      </c>
      <c r="F8" s="20"/>
    </row>
    <row r="9" customFormat="false" ht="15" hidden="false" customHeight="false" outlineLevel="0" collapsed="false">
      <c r="A9" s="18" t="n">
        <v>45383</v>
      </c>
      <c r="B9" s="19" t="n">
        <v>12900</v>
      </c>
      <c r="C9" s="5" t="n">
        <f aca="false">B9-B8</f>
        <v>120</v>
      </c>
      <c r="D9" s="21" t="n">
        <f aca="false">A9-A8</f>
        <v>31</v>
      </c>
      <c r="E9" s="7" t="n">
        <f aca="false">C9*$B$3</f>
        <v>14.4</v>
      </c>
      <c r="F9" s="20"/>
    </row>
    <row r="10" customFormat="false" ht="15" hidden="false" customHeight="false" outlineLevel="0" collapsed="false">
      <c r="A10" s="18" t="n">
        <v>45413</v>
      </c>
      <c r="B10" s="19" t="n">
        <v>12950</v>
      </c>
      <c r="C10" s="5" t="n">
        <f aca="false">B10-B9</f>
        <v>50</v>
      </c>
      <c r="D10" s="21" t="n">
        <f aca="false">A10-A9</f>
        <v>30</v>
      </c>
      <c r="E10" s="7" t="n">
        <f aca="false">C10*$B$3</f>
        <v>6</v>
      </c>
      <c r="F10" s="20"/>
    </row>
    <row r="11" customFormat="false" ht="15" hidden="false" customHeight="false" outlineLevel="0" collapsed="false">
      <c r="A11" s="18" t="n">
        <v>45444</v>
      </c>
      <c r="B11" s="19" t="n">
        <v>12980</v>
      </c>
      <c r="C11" s="5" t="n">
        <f aca="false">B11-B10</f>
        <v>30</v>
      </c>
      <c r="D11" s="21" t="n">
        <f aca="false">A11-A10</f>
        <v>31</v>
      </c>
      <c r="E11" s="7" t="n">
        <f aca="false">C11*$B$3</f>
        <v>3.6</v>
      </c>
      <c r="F11" s="20" t="s">
        <v>30</v>
      </c>
    </row>
    <row r="12" customFormat="false" ht="15" hidden="false" customHeight="false" outlineLevel="0" collapsed="false">
      <c r="A12" s="18" t="n">
        <v>45474</v>
      </c>
      <c r="B12" s="19" t="n">
        <v>13010</v>
      </c>
      <c r="C12" s="5" t="n">
        <f aca="false">B12-B11</f>
        <v>30</v>
      </c>
      <c r="D12" s="21" t="n">
        <f aca="false">A12-A11</f>
        <v>30</v>
      </c>
      <c r="E12" s="7" t="n">
        <f aca="false">C12*$B$3</f>
        <v>3.6</v>
      </c>
      <c r="F12" s="20"/>
    </row>
    <row r="13" customFormat="false" ht="15" hidden="false" customHeight="false" outlineLevel="0" collapsed="false">
      <c r="A13" s="18" t="n">
        <v>45505</v>
      </c>
      <c r="B13" s="19" t="n">
        <v>13050</v>
      </c>
      <c r="C13" s="5" t="n">
        <f aca="false">B13-B12</f>
        <v>40</v>
      </c>
      <c r="D13" s="21" t="n">
        <f aca="false">A13-A12</f>
        <v>31</v>
      </c>
      <c r="E13" s="7" t="n">
        <f aca="false">C13*$B$3</f>
        <v>4.8</v>
      </c>
      <c r="F13" s="20"/>
    </row>
    <row r="14" customFormat="false" ht="15" hidden="false" customHeight="false" outlineLevel="0" collapsed="false">
      <c r="A14" s="18" t="n">
        <v>45536</v>
      </c>
      <c r="B14" s="19" t="n">
        <v>13120</v>
      </c>
      <c r="C14" s="5" t="n">
        <f aca="false">B14-B13</f>
        <v>70</v>
      </c>
      <c r="D14" s="21" t="n">
        <f aca="false">A14-A13</f>
        <v>31</v>
      </c>
      <c r="E14" s="7" t="n">
        <f aca="false">C14*$B$3</f>
        <v>8.4</v>
      </c>
      <c r="F14" s="20"/>
    </row>
    <row r="15" customFormat="false" ht="15" hidden="false" customHeight="false" outlineLevel="0" collapsed="false">
      <c r="A15" s="18" t="n">
        <v>45566</v>
      </c>
      <c r="B15" s="19" t="n">
        <v>13250</v>
      </c>
      <c r="C15" s="5" t="n">
        <f aca="false">B15-B14</f>
        <v>130</v>
      </c>
      <c r="D15" s="21" t="n">
        <f aca="false">A15-A14</f>
        <v>30</v>
      </c>
      <c r="E15" s="7" t="n">
        <f aca="false">C15*$B$3</f>
        <v>15.6</v>
      </c>
      <c r="F15" s="20"/>
    </row>
    <row r="16" customFormat="false" ht="15" hidden="false" customHeight="false" outlineLevel="0" collapsed="false">
      <c r="A16" s="18" t="n">
        <v>45597</v>
      </c>
      <c r="B16" s="19" t="n">
        <v>13450</v>
      </c>
      <c r="C16" s="5" t="n">
        <f aca="false">B16-B15</f>
        <v>200</v>
      </c>
      <c r="D16" s="21" t="n">
        <f aca="false">A16-A15</f>
        <v>31</v>
      </c>
      <c r="E16" s="7" t="n">
        <f aca="false">C16*$B$3</f>
        <v>24</v>
      </c>
      <c r="F16" s="20"/>
    </row>
    <row r="17" customFormat="false" ht="15" hidden="false" customHeight="false" outlineLevel="0" collapsed="false">
      <c r="A17" s="18" t="n">
        <v>45627</v>
      </c>
      <c r="B17" s="19" t="n">
        <v>13700</v>
      </c>
      <c r="C17" s="5" t="n">
        <f aca="false">B17-B16</f>
        <v>250</v>
      </c>
      <c r="D17" s="21" t="n">
        <f aca="false">A17-A16</f>
        <v>30</v>
      </c>
      <c r="E17" s="7" t="n">
        <f aca="false">C17*$B$3</f>
        <v>30</v>
      </c>
      <c r="F17" s="20"/>
    </row>
    <row r="20" customFormat="false" ht="15" hidden="false" customHeight="false" outlineLevel="0" collapsed="false">
      <c r="A20" s="22" t="s">
        <v>31</v>
      </c>
      <c r="B20" s="22"/>
    </row>
    <row r="21" customFormat="false" ht="15" hidden="false" customHeight="false" outlineLevel="0" collapsed="false">
      <c r="A21" s="16" t="s">
        <v>32</v>
      </c>
      <c r="B21" s="23" t="n">
        <f aca="false">SUM(C7:C17)</f>
        <v>1200</v>
      </c>
    </row>
    <row r="22" customFormat="false" ht="15" hidden="false" customHeight="false" outlineLevel="0" collapsed="false">
      <c r="A22" s="16" t="s">
        <v>33</v>
      </c>
      <c r="B22" s="24" t="n">
        <f aca="false">SUM(E7:E17)</f>
        <v>144</v>
      </c>
    </row>
    <row r="23" customFormat="false" ht="15" hidden="false" customHeight="false" outlineLevel="0" collapsed="false">
      <c r="A23" s="16" t="s">
        <v>34</v>
      </c>
      <c r="B23" s="25" t="n">
        <f aca="false">AVERAGE(C7:C17)</f>
        <v>109.090909090909</v>
      </c>
    </row>
    <row r="24" customFormat="false" ht="15" hidden="false" customHeight="false" outlineLevel="0" collapsed="false">
      <c r="A24" s="16" t="s">
        <v>35</v>
      </c>
      <c r="B24" s="23" t="n">
        <f aca="false">MAX(C7:C17)</f>
        <v>250</v>
      </c>
    </row>
    <row r="25" customFormat="false" ht="15" hidden="false" customHeight="false" outlineLevel="0" collapsed="false">
      <c r="A25" s="16" t="s">
        <v>36</v>
      </c>
      <c r="B25" s="23" t="n">
        <f aca="false">MIN(C7:C17)</f>
        <v>30</v>
      </c>
    </row>
  </sheetData>
  <mergeCells count="2">
    <mergeCell ref="A1:F1"/>
    <mergeCell ref="A20:B20"/>
  </mergeCells>
  <conditionalFormatting sqref="C7:C17">
    <cfRule type="expression" priority="2" aboveAverage="0" equalAverage="0" bottom="0" percent="0" rank="0" text="" dxfId="0">
      <formula>C7&gt;150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8"/>
    <col collapsed="false" customWidth="true" hidden="false" outlineLevel="0" max="3" min="3" style="0" width="16"/>
    <col collapsed="false" customWidth="true" hidden="false" outlineLevel="0" max="4" min="4" style="0" width="10"/>
    <col collapsed="false" customWidth="true" hidden="false" outlineLevel="0" max="5" min="5" style="0" width="14"/>
    <col collapsed="false" customWidth="true" hidden="false" outlineLevel="0" max="6" min="6" style="0" width="20"/>
  </cols>
  <sheetData>
    <row r="1" customFormat="false" ht="15" hidden="false" customHeight="false" outlineLevel="0" collapsed="false">
      <c r="A1" s="15" t="s">
        <v>40</v>
      </c>
      <c r="B1" s="15"/>
      <c r="C1" s="15"/>
      <c r="D1" s="15"/>
      <c r="E1" s="15"/>
      <c r="F1" s="15"/>
    </row>
    <row r="3" customFormat="false" ht="15" hidden="false" customHeight="false" outlineLevel="0" collapsed="false">
      <c r="A3" s="16" t="s">
        <v>21</v>
      </c>
      <c r="B3" s="17" t="n">
        <v>4.5</v>
      </c>
    </row>
    <row r="5" customFormat="false" ht="15" hidden="false" customHeight="false" outlineLevel="0" collapsed="false">
      <c r="A5" s="27" t="s">
        <v>22</v>
      </c>
      <c r="B5" s="27" t="s">
        <v>38</v>
      </c>
      <c r="C5" s="27" t="s">
        <v>39</v>
      </c>
      <c r="D5" s="27" t="s">
        <v>25</v>
      </c>
      <c r="E5" s="27" t="s">
        <v>26</v>
      </c>
      <c r="F5" s="27" t="s">
        <v>27</v>
      </c>
    </row>
    <row r="6" customFormat="false" ht="15" hidden="false" customHeight="false" outlineLevel="0" collapsed="false">
      <c r="A6" s="18" t="n">
        <v>45292</v>
      </c>
      <c r="B6" s="19" t="n">
        <v>1250</v>
      </c>
      <c r="C6" s="6" t="s">
        <v>28</v>
      </c>
      <c r="D6" s="6" t="s">
        <v>28</v>
      </c>
      <c r="E6" s="6" t="s">
        <v>28</v>
      </c>
      <c r="F6" s="20" t="s">
        <v>29</v>
      </c>
    </row>
    <row r="7" customFormat="false" ht="15" hidden="false" customHeight="false" outlineLevel="0" collapsed="false">
      <c r="A7" s="18" t="n">
        <v>45323</v>
      </c>
      <c r="B7" s="19" t="n">
        <v>1262</v>
      </c>
      <c r="C7" s="5" t="n">
        <f aca="false">B7-B6</f>
        <v>12</v>
      </c>
      <c r="D7" s="21" t="n">
        <f aca="false">A7-A6</f>
        <v>31</v>
      </c>
      <c r="E7" s="7" t="n">
        <f aca="false">C7*$B$3</f>
        <v>54</v>
      </c>
      <c r="F7" s="20"/>
    </row>
    <row r="8" customFormat="false" ht="15" hidden="false" customHeight="false" outlineLevel="0" collapsed="false">
      <c r="A8" s="18" t="n">
        <v>45352</v>
      </c>
      <c r="B8" s="19" t="n">
        <v>1275</v>
      </c>
      <c r="C8" s="5" t="n">
        <f aca="false">B8-B7</f>
        <v>13</v>
      </c>
      <c r="D8" s="21" t="n">
        <f aca="false">A8-A7</f>
        <v>29</v>
      </c>
      <c r="E8" s="7" t="n">
        <f aca="false">C8*$B$3</f>
        <v>58.5</v>
      </c>
      <c r="F8" s="20"/>
    </row>
    <row r="9" customFormat="false" ht="15" hidden="false" customHeight="false" outlineLevel="0" collapsed="false">
      <c r="A9" s="18" t="n">
        <v>45383</v>
      </c>
      <c r="B9" s="19" t="n">
        <v>1287</v>
      </c>
      <c r="C9" s="5" t="n">
        <f aca="false">B9-B8</f>
        <v>12</v>
      </c>
      <c r="D9" s="21" t="n">
        <f aca="false">A9-A8</f>
        <v>31</v>
      </c>
      <c r="E9" s="7" t="n">
        <f aca="false">C9*$B$3</f>
        <v>54</v>
      </c>
      <c r="F9" s="20"/>
    </row>
    <row r="10" customFormat="false" ht="15" hidden="false" customHeight="false" outlineLevel="0" collapsed="false">
      <c r="A10" s="18" t="n">
        <v>45413</v>
      </c>
      <c r="B10" s="19" t="n">
        <v>1300</v>
      </c>
      <c r="C10" s="5" t="n">
        <f aca="false">B10-B9</f>
        <v>13</v>
      </c>
      <c r="D10" s="21" t="n">
        <f aca="false">A10-A9</f>
        <v>30</v>
      </c>
      <c r="E10" s="7" t="n">
        <f aca="false">C10*$B$3</f>
        <v>58.5</v>
      </c>
      <c r="F10" s="20"/>
    </row>
    <row r="11" customFormat="false" ht="15" hidden="false" customHeight="false" outlineLevel="0" collapsed="false">
      <c r="A11" s="18" t="n">
        <v>45444</v>
      </c>
      <c r="B11" s="19" t="n">
        <v>1314</v>
      </c>
      <c r="C11" s="5" t="n">
        <f aca="false">B11-B10</f>
        <v>14</v>
      </c>
      <c r="D11" s="21" t="n">
        <f aca="false">A11-A10</f>
        <v>31</v>
      </c>
      <c r="E11" s="7" t="n">
        <f aca="false">C11*$B$3</f>
        <v>63</v>
      </c>
      <c r="F11" s="20" t="s">
        <v>30</v>
      </c>
    </row>
    <row r="12" customFormat="false" ht="15" hidden="false" customHeight="false" outlineLevel="0" collapsed="false">
      <c r="A12" s="18" t="n">
        <v>45474</v>
      </c>
      <c r="B12" s="19" t="n">
        <v>1328</v>
      </c>
      <c r="C12" s="5" t="n">
        <f aca="false">B12-B11</f>
        <v>14</v>
      </c>
      <c r="D12" s="21" t="n">
        <f aca="false">A12-A11</f>
        <v>30</v>
      </c>
      <c r="E12" s="7" t="n">
        <f aca="false">C12*$B$3</f>
        <v>63</v>
      </c>
      <c r="F12" s="20"/>
    </row>
    <row r="13" customFormat="false" ht="15" hidden="false" customHeight="false" outlineLevel="0" collapsed="false">
      <c r="A13" s="18" t="n">
        <v>45505</v>
      </c>
      <c r="B13" s="19" t="n">
        <v>1343</v>
      </c>
      <c r="C13" s="5" t="n">
        <f aca="false">B13-B12</f>
        <v>15</v>
      </c>
      <c r="D13" s="21" t="n">
        <f aca="false">A13-A12</f>
        <v>31</v>
      </c>
      <c r="E13" s="7" t="n">
        <f aca="false">C13*$B$3</f>
        <v>67.5</v>
      </c>
      <c r="F13" s="20"/>
    </row>
    <row r="14" customFormat="false" ht="15" hidden="false" customHeight="false" outlineLevel="0" collapsed="false">
      <c r="A14" s="18" t="n">
        <v>45536</v>
      </c>
      <c r="B14" s="19" t="n">
        <v>1357</v>
      </c>
      <c r="C14" s="5" t="n">
        <f aca="false">B14-B13</f>
        <v>14</v>
      </c>
      <c r="D14" s="21" t="n">
        <f aca="false">A14-A13</f>
        <v>31</v>
      </c>
      <c r="E14" s="7" t="n">
        <f aca="false">C14*$B$3</f>
        <v>63</v>
      </c>
      <c r="F14" s="20"/>
    </row>
    <row r="15" customFormat="false" ht="15" hidden="false" customHeight="false" outlineLevel="0" collapsed="false">
      <c r="A15" s="18" t="n">
        <v>45566</v>
      </c>
      <c r="B15" s="19" t="n">
        <v>1371</v>
      </c>
      <c r="C15" s="5" t="n">
        <f aca="false">B15-B14</f>
        <v>14</v>
      </c>
      <c r="D15" s="21" t="n">
        <f aca="false">A15-A14</f>
        <v>30</v>
      </c>
      <c r="E15" s="7" t="n">
        <f aca="false">C15*$B$3</f>
        <v>63</v>
      </c>
      <c r="F15" s="20"/>
    </row>
    <row r="16" customFormat="false" ht="15" hidden="false" customHeight="false" outlineLevel="0" collapsed="false">
      <c r="A16" s="18" t="n">
        <v>45597</v>
      </c>
      <c r="B16" s="19" t="n">
        <v>1384</v>
      </c>
      <c r="C16" s="5" t="n">
        <f aca="false">B16-B15</f>
        <v>13</v>
      </c>
      <c r="D16" s="21" t="n">
        <f aca="false">A16-A15</f>
        <v>31</v>
      </c>
      <c r="E16" s="7" t="n">
        <f aca="false">C16*$B$3</f>
        <v>58.5</v>
      </c>
      <c r="F16" s="20"/>
    </row>
    <row r="17" customFormat="false" ht="15" hidden="false" customHeight="false" outlineLevel="0" collapsed="false">
      <c r="A17" s="18" t="n">
        <v>45627</v>
      </c>
      <c r="B17" s="19" t="n">
        <v>1398</v>
      </c>
      <c r="C17" s="5" t="n">
        <f aca="false">B17-B16</f>
        <v>14</v>
      </c>
      <c r="D17" s="21" t="n">
        <f aca="false">A17-A16</f>
        <v>30</v>
      </c>
      <c r="E17" s="7" t="n">
        <f aca="false">C17*$B$3</f>
        <v>63</v>
      </c>
      <c r="F17" s="20"/>
    </row>
    <row r="20" customFormat="false" ht="15" hidden="false" customHeight="false" outlineLevel="0" collapsed="false">
      <c r="A20" s="22" t="s">
        <v>31</v>
      </c>
      <c r="B20" s="22"/>
    </row>
    <row r="21" customFormat="false" ht="15" hidden="false" customHeight="false" outlineLevel="0" collapsed="false">
      <c r="A21" s="16" t="s">
        <v>32</v>
      </c>
      <c r="B21" s="23" t="n">
        <f aca="false">SUM(C7:C17)</f>
        <v>148</v>
      </c>
    </row>
    <row r="22" customFormat="false" ht="15" hidden="false" customHeight="false" outlineLevel="0" collapsed="false">
      <c r="A22" s="16" t="s">
        <v>33</v>
      </c>
      <c r="B22" s="24" t="n">
        <f aca="false">SUM(E7:E17)</f>
        <v>666</v>
      </c>
    </row>
    <row r="23" customFormat="false" ht="15" hidden="false" customHeight="false" outlineLevel="0" collapsed="false">
      <c r="A23" s="16" t="s">
        <v>34</v>
      </c>
      <c r="B23" s="25" t="n">
        <f aca="false">AVERAGE(C7:C17)</f>
        <v>13.4545454545455</v>
      </c>
    </row>
    <row r="24" customFormat="false" ht="15" hidden="false" customHeight="false" outlineLevel="0" collapsed="false">
      <c r="A24" s="16" t="s">
        <v>35</v>
      </c>
      <c r="B24" s="23" t="n">
        <f aca="false">MAX(C7:C17)</f>
        <v>15</v>
      </c>
    </row>
    <row r="25" customFormat="false" ht="15" hidden="false" customHeight="false" outlineLevel="0" collapsed="false">
      <c r="A25" s="16" t="s">
        <v>36</v>
      </c>
      <c r="B25" s="23" t="n">
        <f aca="false">MIN(C7:C17)</f>
        <v>12</v>
      </c>
    </row>
  </sheetData>
  <mergeCells count="2">
    <mergeCell ref="A1:F1"/>
    <mergeCell ref="A20:B20"/>
  </mergeCells>
  <conditionalFormatting sqref="C7:C17">
    <cfRule type="expression" priority="2" aboveAverage="0" equalAverage="0" bottom="0" percent="0" rank="0" text="" dxfId="0">
      <formula>C7&gt;15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2026-01-28T04:43:52Z</dcterms:created>
  <dc:creator>openpyxl</dc:creator>
  <dc:description/>
  <dc:language>en-US</dc:language>
  <cp:lastModifiedBy/>
  <dcterms:modified xsi:type="dcterms:W3CDTF">2026-01-28T04:43:55Z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