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eitplan" sheetId="1" state="visible" r:id="rId2"/>
    <sheet name="Gantt-Diagramm" sheetId="2" state="visible" r:id="rId3"/>
    <sheet name="Zeitraum-Rechner" sheetId="3" state="visible" r:id="rId4"/>
    <sheet name="Feiertage" sheetId="4" state="visible" r:id="rId5"/>
    <sheet name="Anleit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<sst xmlns="http://schemas.openxmlformats.org/spreadsheetml/2006/main" count="267" uniqueCount="167">
  <si>
    <t xml:space="preserve">PROJEKTPLAN – EXCEL ZEITPLAN</t>
  </si>
  <si>
    <t xml:space="preserve">Automatisch berechneter Projektplan mit Gantt-Visualisierung und NETTOARBEITSTAGE-Formel</t>
  </si>
  <si>
    <t xml:space="preserve">Projektname:</t>
  </si>
  <si>
    <t xml:space="preserve">Mein Projektplan</t>
  </si>
  <si>
    <t xml:space="preserve">Projektleiter:</t>
  </si>
  <si>
    <t xml:space="preserve">Max Mustermann</t>
  </si>
  <si>
    <t xml:space="preserve">Startdatum:</t>
  </si>
  <si>
    <t xml:space="preserve">Enddatum:</t>
  </si>
  <si>
    <t xml:space="preserve">Stand:</t>
  </si>
  <si>
    <t xml:space="preserve">Status-Legende:</t>
  </si>
  <si>
    <t xml:space="preserve">Offen</t>
  </si>
  <si>
    <t xml:space="preserve">In Arbeit</t>
  </si>
  <si>
    <t xml:space="preserve">Erledigt</t>
  </si>
  <si>
    <t xml:space="preserve">#</t>
  </si>
  <si>
    <t xml:space="preserve">Vorgang / Aufgabe</t>
  </si>
  <si>
    <t xml:space="preserve">Verantwortlich</t>
  </si>
  <si>
    <t xml:space="preserve">Startdatum</t>
  </si>
  <si>
    <t xml:space="preserve">Enddatum</t>
  </si>
  <si>
    <t xml:space="preserve">Dauer
(Arbeitstage)</t>
  </si>
  <si>
    <t xml:space="preserve">Puffer
(Tage)</t>
  </si>
  <si>
    <t xml:space="preserve">Fortschritt
(%)</t>
  </si>
  <si>
    <t xml:space="preserve">Status</t>
  </si>
  <si>
    <t xml:space="preserve">Priorität</t>
  </si>
  <si>
    <t xml:space="preserve">Notizen</t>
  </si>
  <si>
    <t xml:space="preserve">Abh.
von #</t>
  </si>
  <si>
    <t xml:space="preserve">  Phase 1: Initiierung</t>
  </si>
  <si>
    <t xml:space="preserve">Projektauftrag erstellen</t>
  </si>
  <si>
    <t xml:space="preserve">M. Müller</t>
  </si>
  <si>
    <t xml:space="preserve">Hoch</t>
  </si>
  <si>
    <t xml:space="preserve">Abgenommen</t>
  </si>
  <si>
    <t xml:space="preserve">Stakeholder-Analyse</t>
  </si>
  <si>
    <t xml:space="preserve">A. Schmidt</t>
  </si>
  <si>
    <t xml:space="preserve">Freigabe erteilt</t>
  </si>
  <si>
    <t xml:space="preserve">1</t>
  </si>
  <si>
    <t xml:space="preserve">Kick-off Meeting</t>
  </si>
  <si>
    <t xml:space="preserve">Mittel</t>
  </si>
  <si>
    <t xml:space="preserve">Protokoll liegt vor</t>
  </si>
  <si>
    <t xml:space="preserve">2</t>
  </si>
  <si>
    <t xml:space="preserve">  Phase 2: Planung</t>
  </si>
  <si>
    <t xml:space="preserve">Anforderungserhebung</t>
  </si>
  <si>
    <t xml:space="preserve">T. Weber</t>
  </si>
  <si>
    <t xml:space="preserve">Interviews laufen</t>
  </si>
  <si>
    <t xml:space="preserve">3</t>
  </si>
  <si>
    <t xml:space="preserve">Ressourcenplanung</t>
  </si>
  <si>
    <t xml:space="preserve">Risikoanalyse</t>
  </si>
  <si>
    <t xml:space="preserve">Risikolog. anlegen</t>
  </si>
  <si>
    <t xml:space="preserve">4</t>
  </si>
  <si>
    <t xml:space="preserve">Projektplan final.</t>
  </si>
  <si>
    <t xml:space="preserve">5,6</t>
  </si>
  <si>
    <t xml:space="preserve">  Phase 3: Durchführung</t>
  </si>
  <si>
    <t xml:space="preserve">Design &amp; Konzeption</t>
  </si>
  <si>
    <t xml:space="preserve">K. Braun</t>
  </si>
  <si>
    <t xml:space="preserve">7</t>
  </si>
  <si>
    <t xml:space="preserve">Entwicklung Sprint 1</t>
  </si>
  <si>
    <t xml:space="preserve">8</t>
  </si>
  <si>
    <t xml:space="preserve">Entwicklung Sprint 2</t>
  </si>
  <si>
    <t xml:space="preserve">9</t>
  </si>
  <si>
    <t xml:space="preserve">Integration &amp; Test</t>
  </si>
  <si>
    <t xml:space="preserve">10</t>
  </si>
  <si>
    <t xml:space="preserve">  Phase 4: Abschluss</t>
  </si>
  <si>
    <t xml:space="preserve">Abnahme &amp; Review</t>
  </si>
  <si>
    <t xml:space="preserve">11</t>
  </si>
  <si>
    <t xml:space="preserve">Projektdokumentation</t>
  </si>
  <si>
    <t xml:space="preserve">Projektabschluss Meeting</t>
  </si>
  <si>
    <t xml:space="preserve">12,13</t>
  </si>
  <si>
    <t xml:space="preserve">ZUSAMMENFASSUNG</t>
  </si>
  <si>
    <t xml:space="preserve">Offen:</t>
  </si>
  <si>
    <t xml:space="preserve">In Arbeit:</t>
  </si>
  <si>
    <t xml:space="preserve">Erledigt:</t>
  </si>
  <si>
    <t xml:space="preserve">Ø Fortschritt:</t>
  </si>
  <si>
    <t xml:space="preserve"># Aufgaben:</t>
  </si>
  <si>
    <t xml:space="preserve">GANTT-DIAGRAMM – PROJEKTÜBERSICHT</t>
  </si>
  <si>
    <t xml:space="preserve">Jun 2025</t>
  </si>
  <si>
    <t xml:space="preserve">Jul 2025</t>
  </si>
  <si>
    <t xml:space="preserve">Aug 2025</t>
  </si>
  <si>
    <t xml:space="preserve">Sep 2025</t>
  </si>
  <si>
    <t xml:space="preserve">Aufgabe</t>
  </si>
  <si>
    <t xml:space="preserve">Verantw.</t>
  </si>
  <si>
    <t xml:space="preserve">Legende:</t>
  </si>
  <si>
    <t xml:space="preserve">Heute</t>
  </si>
  <si>
    <t xml:space="preserve">ZEITRAUM-RECHNER – PROJEKTDAUER ERMITTELN</t>
  </si>
  <si>
    <t xml:space="preserve">Geben Sie Start- und Enddatum ein – alle Ergebnisse werden automatisch berechnet.</t>
  </si>
  <si>
    <t xml:space="preserve">Gesamttage (inkl. WE):</t>
  </si>
  <si>
    <t xml:space="preserve">Kalendertagsdifferenz</t>
  </si>
  <si>
    <t xml:space="preserve">Kalenderwochen (ca.):</t>
  </si>
  <si>
    <t xml:space="preserve">Ohne Berücksichtigung von Feiertagen</t>
  </si>
  <si>
    <t xml:space="preserve">Nettoarbeitstage:</t>
  </si>
  <si>
    <t xml:space="preserve">Mo–Fr, ohne Wochenenden</t>
  </si>
  <si>
    <t xml:space="preserve">Nettoarbeitstage – Feiertage:</t>
  </si>
  <si>
    <t xml:space="preserve">NETTOARBEITSTAGE inkl. Feiertagsliste (Sheet "Feiertage")</t>
  </si>
  <si>
    <t xml:space="preserve">Monate (ca.):</t>
  </si>
  <si>
    <t xml:space="preserve">Näherungswert</t>
  </si>
  <si>
    <t xml:space="preserve">Startdatum Wochentag:</t>
  </si>
  <si>
    <t xml:space="preserve">Wochentag des Starttermins</t>
  </si>
  <si>
    <t xml:space="preserve">Enddatum Wochentag:</t>
  </si>
  <si>
    <t xml:space="preserve">Wochentag des Endtermins</t>
  </si>
  <si>
    <t xml:space="preserve">Restliche Arbeitstage (ab heute):</t>
  </si>
  <si>
    <t xml:space="preserve">Arbeitstage ab heute bis zum Enddatum</t>
  </si>
  <si>
    <t xml:space="preserve">Excel-Formel: =NETTOARBEITSTAGE(Startdatum; Enddatum; [Feiertage])</t>
  </si>
  <si>
    <t xml:space="preserve">Argumente:
  • Startdatum  – Beginn des Zeitraums
  • Enddatum    – Ende des Zeitraums
  • Feiertage   – (Optional) Bereich mit Feiertagsdaten (Sheet 'Feiertage')</t>
  </si>
  <si>
    <t xml:space="preserve">FEIERTAGSLISTE 2025 (Deutschland)</t>
  </si>
  <si>
    <t xml:space="preserve">Datum</t>
  </si>
  <si>
    <t xml:space="preserve">Feiertag</t>
  </si>
  <si>
    <t xml:space="preserve">Bundesland</t>
  </si>
  <si>
    <t xml:space="preserve">Neujahr</t>
  </si>
  <si>
    <t xml:space="preserve">Alle</t>
  </si>
  <si>
    <t xml:space="preserve">Heilige Drei Könige</t>
  </si>
  <si>
    <t xml:space="preserve">BY, BW, ST</t>
  </si>
  <si>
    <t xml:space="preserve">Karfreitag</t>
  </si>
  <si>
    <t xml:space="preserve">Ostersonntag</t>
  </si>
  <si>
    <t xml:space="preserve">BB</t>
  </si>
  <si>
    <t xml:space="preserve">Ostermontag</t>
  </si>
  <si>
    <t xml:space="preserve">Tag der Arbeit</t>
  </si>
  <si>
    <t xml:space="preserve">Christi Himmelfahrt</t>
  </si>
  <si>
    <t xml:space="preserve">Pfingstsonntag</t>
  </si>
  <si>
    <t xml:space="preserve">Pfingstmontag</t>
  </si>
  <si>
    <t xml:space="preserve">Fronleichnam</t>
  </si>
  <si>
    <t xml:space="preserve">BY,BW,HE,NW,RP,SL</t>
  </si>
  <si>
    <t xml:space="preserve">Mariä Himmelfahrt</t>
  </si>
  <si>
    <t xml:space="preserve">BY, SL</t>
  </si>
  <si>
    <t xml:space="preserve">Tag der Deutschen Einheit</t>
  </si>
  <si>
    <t xml:space="preserve">Reformationstag</t>
  </si>
  <si>
    <t xml:space="preserve">BB,MV,SN,ST,TH,HB,HH,NI,SH</t>
  </si>
  <si>
    <t xml:space="preserve">Allerheiligen</t>
  </si>
  <si>
    <t xml:space="preserve">BY,BW,NW,RP,SL</t>
  </si>
  <si>
    <t xml:space="preserve">Buß- und Bettag</t>
  </si>
  <si>
    <t xml:space="preserve">SN</t>
  </si>
  <si>
    <t xml:space="preserve">1. Weihnachtstag</t>
  </si>
  <si>
    <t xml:space="preserve">2. Weihnachtstag</t>
  </si>
  <si>
    <t xml:space="preserve">Hinweis: Diese Liste wird von der NETTOARBEITSTAGE-Formel im Sheet "Zeitraum-Rechner" verwendet.</t>
  </si>
  <si>
    <t xml:space="preserve">ANLEITUNG – Excel Zeitplan &amp; Gantt-Diagramm</t>
  </si>
  <si>
    <t xml:space="preserve">Übersicht dieser Arbeitsmappe</t>
  </si>
  <si>
    <t xml:space="preserve">Sheet</t>
  </si>
  <si>
    <t xml:space="preserve">Beschreibung</t>
  </si>
  <si>
    <t xml:space="preserve">Zeitplan</t>
  </si>
  <si>
    <t xml:space="preserve">Hauptplan: Aufgaben, Daten, Status, NETTOARBEITSTAGE-Formel</t>
  </si>
  <si>
    <t xml:space="preserve">Gantt-Diagramm</t>
  </si>
  <si>
    <t xml:space="preserve">Visuelle Balkendarstellung aller Aufgaben nach Wochen</t>
  </si>
  <si>
    <t xml:space="preserve">Zeitraum-Rechner</t>
  </si>
  <si>
    <t xml:space="preserve">Interaktiver Rechner für Projektdauern (Gesamttage, Arbeitstageetc.)</t>
  </si>
  <si>
    <t xml:space="preserve">Feiertage</t>
  </si>
  <si>
    <t xml:space="preserve">Feiertagsliste 2025 – wird von NETTOARBEITSTAGE-Formel verwendet</t>
  </si>
  <si>
    <t xml:space="preserve">Anleitung</t>
  </si>
  <si>
    <t xml:space="preserve">Diese Seite</t>
  </si>
  <si>
    <t xml:space="preserve">Schritt 1: Zeitplan befüllen</t>
  </si>
  <si>
    <t xml:space="preserve">    1. Öffnen Sie das Sheet 'Zeitplan'.</t>
  </si>
  <si>
    <t xml:space="preserve">    2. Geben Sie Projektname, Projektleiter und Datumsrahmen in Zeile 4 ein.</t>
  </si>
  <si>
    <t xml:space="preserve">    3. Tragen Sie Ihre Aufgaben in die farbig hinterlegten Zeilen ein.</t>
  </si>
  <si>
    <t xml:space="preserve">    4. Füllen Sie Start- und Enddatum – die Dauer (Arbeitstage) wird automatisch berechnet.</t>
  </si>
  <si>
    <t xml:space="preserve">    5. Wählen Sie den Status: Offen / In Arbeit / Erledigt (Zeile färbt sich automatisch).</t>
  </si>
  <si>
    <t xml:space="preserve">Schritt 2: Zeitraum-Rechner nutzen</t>
  </si>
  <si>
    <t xml:space="preserve">    1. Wechseln Sie zum Sheet 'Zeitraum-Rechner'.</t>
  </si>
  <si>
    <t xml:space="preserve">    2. Ändern Sie die gelb hinterlegten Felder (Startdatum / Enddatum).</t>
  </si>
  <si>
    <t xml:space="preserve">    3. Alle Ergebnisse (Gesamttage, Wochen, Nettoarbeitstage, Resttage) werden sofort berechnet.</t>
  </si>
  <si>
    <t xml:space="preserve">Schritt 3: Gantt-Diagramm lesen</t>
  </si>
  <si>
    <t xml:space="preserve">    • Grüne Balken   = Erledigte Aufgaben</t>
  </si>
  <si>
    <t xml:space="preserve">    • Orange Balken  = Aufgaben in Bearbeitung</t>
  </si>
  <si>
    <t xml:space="preserve">    • Blaue Balken   = Offene Aufgaben</t>
  </si>
  <si>
    <t xml:space="preserve">    • Rote Spalte    = Aktuelle Kalenderwoche (Heute)</t>
  </si>
  <si>
    <t xml:space="preserve">Schlüsselformel – NETTOARBEITSTAGE</t>
  </si>
  <si>
    <t xml:space="preserve">    =NETTOARBEITSTAGE(Startdatum; Enddatum; [Feiertage])</t>
  </si>
  <si>
    <t xml:space="preserve">    → Berechnet Arbeitstage (Mo–Fr) zwischen zwei Daten, schließt Wochenenden aus.</t>
  </si>
  <si>
    <t xml:space="preserve">    → Optionaler Feiertagsbereich: Sheet 'Feiertage' Spalte A (A2:A20)</t>
  </si>
  <si>
    <t xml:space="preserve">Farbkodierung (Zeitplan)</t>
  </si>
  <si>
    <t xml:space="preserve">    Blauer Text  = Eingabewerte (vom Nutzer änderbar)</t>
  </si>
  <si>
    <t xml:space="preserve">    Schwarzer Text = Formeln und berechnete Werte</t>
  </si>
  <si>
    <t xml:space="preserve">    Gelber Hintergrund = Eingabefelder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</si>
</sst>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.mm\.yyyy"/>
    <numFmt numFmtId="166" formatCode="0"/>
    <numFmt numFmtId="167" formatCode="0%"/>
    <numFmt numFmtId="168" formatCode="d\.m"/>
    <numFmt numFmtId="169" formatCode="0&quot; Tage&quot;"/>
    <numFmt numFmtId="170" formatCode="0&quot; Wochen&quot;"/>
    <numFmt numFmtId="171" formatCode="0&quot; Arbeitstage&quot;"/>
    <numFmt numFmtId="172" formatCode="0.0&quot; Monate&quot;"/>
  </numFmts>
  <fonts count="2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AAAAAA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9"/>
      <color rgb="FF1F4E79"/>
      <name val="Arial"/>
      <family val="0"/>
      <charset val="1"/>
    </font>
    <font>
      <b val="true"/>
      <sz val="9"/>
      <color rgb="FF33333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7"/>
      <color rgb="FFFFFFFF"/>
      <name val="Arial"/>
      <family val="0"/>
      <charset val="1"/>
    </font>
    <font>
      <sz val="9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b val="true"/>
      <sz val="13"/>
      <color rgb="FF0000FF"/>
      <name val="Arial"/>
      <family val="0"/>
      <charset val="1"/>
    </font>
    <font>
      <b val="true"/>
      <sz val="13"/>
      <color rgb="FF000000"/>
      <name val="Arial"/>
      <family val="0"/>
      <charset val="1"/>
    </font>
    <font>
      <i val="true"/>
      <sz val="9"/>
      <color rgb="FF888888"/>
      <name val="Arial"/>
      <family val="0"/>
      <charset val="1"/>
    </font>
    <font>
      <b val="true"/>
      <sz val="10"/>
      <color rgb="FFFFFFFF"/>
      <name val="Courier New"/>
      <family val="0"/>
      <charset val="1"/>
    </font>
    <font>
      <sz val="9"/>
      <color rgb="FF333333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77777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333333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1F4E79"/>
        <bgColor rgb="FF164F8C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EBF3FB"/>
      </patternFill>
    </fill>
    <fill>
      <patternFill patternType="solid">
        <fgColor rgb="FFD6E4F0"/>
        <bgColor rgb="FFDDDDDD"/>
      </patternFill>
    </fill>
    <fill>
      <patternFill patternType="solid">
        <fgColor rgb="FFFFFFFF"/>
        <bgColor rgb="FFF2F7FB"/>
      </patternFill>
    </fill>
    <fill>
      <patternFill patternType="solid">
        <fgColor rgb="FFEBF3FB"/>
        <bgColor rgb="FFF2F7FB"/>
      </patternFill>
    </fill>
    <fill>
      <patternFill patternType="solid">
        <fgColor rgb="FF2E75B6"/>
        <bgColor rgb="FF1D6FA3"/>
      </patternFill>
    </fill>
    <fill>
      <patternFill patternType="solid">
        <fgColor rgb="FF70AD47"/>
        <bgColor rgb="FF888888"/>
      </patternFill>
    </fill>
    <fill>
      <patternFill patternType="solid">
        <fgColor rgb="FF1D6FA3"/>
        <bgColor rgb="FF2E75B6"/>
      </patternFill>
    </fill>
    <fill>
      <patternFill patternType="solid">
        <fgColor rgb="FFED7D31"/>
        <bgColor rgb="FFFF8080"/>
      </patternFill>
    </fill>
    <fill>
      <patternFill patternType="solid">
        <fgColor rgb="FF164F8C"/>
        <bgColor rgb="FF1F4E79"/>
      </patternFill>
    </fill>
    <fill>
      <patternFill patternType="solid">
        <fgColor rgb="FF0D3B6E"/>
        <bgColor rgb="FF1F4E79"/>
      </patternFill>
    </fill>
    <fill>
      <patternFill patternType="solid">
        <fgColor rgb="FFC55A11"/>
        <bgColor rgb="FFED7D31"/>
      </patternFill>
    </fill>
    <fill>
      <patternFill patternType="solid">
        <fgColor rgb="FFF2F7FB"/>
        <bgColor rgb="FFEBF3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8CCE4"/>
      </left>
      <right style="thin">
        <color rgb="FFB8CCE4"/>
      </right>
      <top style="thin">
        <color rgb="FFB8CCE4"/>
      </top>
      <bottom style="thin">
        <color rgb="FFB8CCE4"/>
      </bottom>
      <diagonal/>
    </border>
    <border diagonalUp="false" diagonalDown="false">
      <left style="thin">
        <color rgb="FFB8CCE4"/>
      </left>
      <right/>
      <top style="thin">
        <color rgb="FFB8CCE4"/>
      </top>
      <bottom style="thin">
        <color rgb="FFB8CCE4"/>
      </bottom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B8CCE4"/>
      </top>
      <bottom style="thin">
        <color rgb="FFB8CCE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2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4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11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1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1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1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6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9" borderId="2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7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4F8C"/>
      <rgbColor rgb="FFAAAAAA"/>
      <rgbColor rgb="FF7F7F7F"/>
      <rgbColor rgb="FF9999FF"/>
      <rgbColor rgb="FF993366"/>
      <rgbColor rgb="FFFFF2CC"/>
      <rgbColor rgb="FFEBF3FB"/>
      <rgbColor rgb="FF660066"/>
      <rgbColor rgb="FFFF8080"/>
      <rgbColor rgb="FF1D6FA3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7FB"/>
      <rgbColor rgb="FFE2EFDA"/>
      <rgbColor rgb="FFDDDDDD"/>
      <rgbColor rgb="FFD6E4F0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ED7D31"/>
      <rgbColor rgb="FF777777"/>
      <rgbColor rgb="FF888888"/>
      <rgbColor rgb="FF0D3B6E"/>
      <rgbColor rgb="FF70AD47"/>
      <rgbColor rgb="FF003300"/>
      <rgbColor rgb="FF555555"/>
      <rgbColor rgb="FFC55A11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E79"/>
    <pageSetUpPr fitToPage="false"/>
  </sheetPr>
  <dimension ref="A1:M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2"/>
    <col collapsed="false" customWidth="true" hidden="false" outlineLevel="0" max="3" min="3" style="1" width="16"/>
    <col collapsed="false" customWidth="true" hidden="false" outlineLevel="0" max="6" min="4" style="1" width="13"/>
    <col collapsed="false" customWidth="true" hidden="false" outlineLevel="0" max="7" min="7" style="1" width="9"/>
    <col collapsed="false" customWidth="true" hidden="false" outlineLevel="0" max="8" min="8" style="1" width="11"/>
    <col collapsed="false" customWidth="true" hidden="false" outlineLevel="0" max="9" min="9" style="1" width="12"/>
    <col collapsed="false" customWidth="true" hidden="false" outlineLevel="0" max="10" min="10" style="1" width="10"/>
    <col collapsed="false" customWidth="true" hidden="false" outlineLevel="0" max="11" min="11" style="1" width="26"/>
    <col collapsed="false" customWidth="true" hidden="false" outlineLevel="0" max="12" min="12" style="1" width="8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9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6" hidden="false" customHeight="true" outlineLevel="0" collapsed="false"/>
    <row r="4" customFormat="false" ht="21.75" hidden="false" customHeight="true" outlineLevel="0" collapsed="false">
      <c r="A4" s="4" t="s">
        <v>2</v>
      </c>
      <c r="B4" s="5" t="s">
        <v>3</v>
      </c>
      <c r="C4" s="4" t="s">
        <v>4</v>
      </c>
      <c r="D4" s="5" t="s">
        <v>5</v>
      </c>
      <c r="E4" s="4" t="s">
        <v>6</v>
      </c>
      <c r="F4" s="6" t="n">
        <v>45810</v>
      </c>
      <c r="G4" s="4" t="s">
        <v>7</v>
      </c>
      <c r="H4" s="6" t="n">
        <v>45930</v>
      </c>
      <c r="I4" s="4" t="s">
        <v>8</v>
      </c>
      <c r="J4" s="7" t="n">
        <f aca="true">TODAY()</f>
        <v>46127</v>
      </c>
    </row>
    <row r="5" customFormat="false" ht="6" hidden="false" customHeight="true" outlineLevel="0" collapsed="false"/>
    <row r="6" customFormat="false" ht="19.5" hidden="false" customHeight="true" outlineLevel="0" collapsed="false">
      <c r="A6" s="8" t="s">
        <v>9</v>
      </c>
      <c r="B6" s="8"/>
      <c r="C6" s="9" t="s">
        <v>10</v>
      </c>
      <c r="D6" s="10" t="s">
        <v>11</v>
      </c>
      <c r="E6" s="11" t="s">
        <v>12</v>
      </c>
    </row>
    <row r="7" customFormat="false" ht="6" hidden="false" customHeight="true" outlineLevel="0" collapsed="false"/>
    <row r="8" customFormat="false" ht="30" hidden="false" customHeight="true" outlineLevel="0" collapsed="false">
      <c r="A8" s="12" t="s">
        <v>13</v>
      </c>
      <c r="B8" s="12" t="s">
        <v>14</v>
      </c>
      <c r="C8" s="12" t="s">
        <v>15</v>
      </c>
      <c r="D8" s="12" t="s">
        <v>16</v>
      </c>
      <c r="E8" s="12" t="s">
        <v>17</v>
      </c>
      <c r="F8" s="12" t="s">
        <v>18</v>
      </c>
      <c r="G8" s="12" t="s">
        <v>19</v>
      </c>
      <c r="H8" s="12" t="s">
        <v>20</v>
      </c>
      <c r="I8" s="12" t="s">
        <v>21</v>
      </c>
      <c r="J8" s="12" t="s">
        <v>22</v>
      </c>
      <c r="K8" s="12" t="s">
        <v>23</v>
      </c>
      <c r="L8" s="12" t="s">
        <v>24</v>
      </c>
    </row>
    <row r="9" customFormat="false" ht="21.75" hidden="false" customHeight="true" outlineLevel="0" collapsed="false">
      <c r="A9" s="13" t="s">
        <v>25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customFormat="false" ht="19.5" hidden="false" customHeight="true" outlineLevel="0" collapsed="false">
      <c r="A10" s="14" t="n">
        <v>1</v>
      </c>
      <c r="B10" s="15" t="s">
        <v>26</v>
      </c>
      <c r="C10" s="15" t="s">
        <v>27</v>
      </c>
      <c r="D10" s="16" t="n">
        <v>45810</v>
      </c>
      <c r="E10" s="16" t="n">
        <v>45814</v>
      </c>
      <c r="F10" s="17" t="n">
        <f aca="false">NETWORKDAYS(D10,E10)</f>
        <v>5</v>
      </c>
      <c r="G10" s="18" t="n">
        <v>1</v>
      </c>
      <c r="H10" s="19" t="n">
        <v>1</v>
      </c>
      <c r="I10" s="20" t="s">
        <v>12</v>
      </c>
      <c r="J10" s="14" t="s">
        <v>28</v>
      </c>
      <c r="K10" s="21" t="s">
        <v>29</v>
      </c>
      <c r="L10" s="14"/>
    </row>
    <row r="11" customFormat="false" ht="19.5" hidden="false" customHeight="true" outlineLevel="0" collapsed="false">
      <c r="A11" s="22" t="n">
        <v>2</v>
      </c>
      <c r="B11" s="23" t="s">
        <v>30</v>
      </c>
      <c r="C11" s="23" t="s">
        <v>31</v>
      </c>
      <c r="D11" s="24" t="n">
        <v>45817</v>
      </c>
      <c r="E11" s="24" t="n">
        <v>45821</v>
      </c>
      <c r="F11" s="25" t="n">
        <f aca="false">NETWORKDAYS(D11,E11)</f>
        <v>5</v>
      </c>
      <c r="G11" s="26" t="n">
        <v>2</v>
      </c>
      <c r="H11" s="27" t="n">
        <v>1</v>
      </c>
      <c r="I11" s="20" t="s">
        <v>12</v>
      </c>
      <c r="J11" s="22" t="s">
        <v>28</v>
      </c>
      <c r="K11" s="28" t="s">
        <v>32</v>
      </c>
      <c r="L11" s="22" t="s">
        <v>33</v>
      </c>
    </row>
    <row r="12" customFormat="false" ht="19.5" hidden="false" customHeight="true" outlineLevel="0" collapsed="false">
      <c r="A12" s="14" t="n">
        <v>3</v>
      </c>
      <c r="B12" s="15" t="s">
        <v>34</v>
      </c>
      <c r="C12" s="15" t="s">
        <v>27</v>
      </c>
      <c r="D12" s="16" t="n">
        <v>45824</v>
      </c>
      <c r="E12" s="16" t="n">
        <v>45824</v>
      </c>
      <c r="F12" s="17" t="n">
        <f aca="false">NETWORKDAYS(D12,E12)</f>
        <v>1</v>
      </c>
      <c r="G12" s="18" t="n">
        <v>0</v>
      </c>
      <c r="H12" s="19" t="n">
        <v>1</v>
      </c>
      <c r="I12" s="20" t="s">
        <v>12</v>
      </c>
      <c r="J12" s="14" t="s">
        <v>35</v>
      </c>
      <c r="K12" s="21" t="s">
        <v>36</v>
      </c>
      <c r="L12" s="14" t="s">
        <v>37</v>
      </c>
    </row>
    <row r="13" customFormat="false" ht="21.75" hidden="false" customHeight="true" outlineLevel="0" collapsed="false">
      <c r="A13" s="13" t="s">
        <v>38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customFormat="false" ht="19.5" hidden="false" customHeight="true" outlineLevel="0" collapsed="false">
      <c r="A14" s="22" t="n">
        <v>4</v>
      </c>
      <c r="B14" s="23" t="s">
        <v>39</v>
      </c>
      <c r="C14" s="23" t="s">
        <v>40</v>
      </c>
      <c r="D14" s="24" t="n">
        <v>45825</v>
      </c>
      <c r="E14" s="24" t="n">
        <v>45835</v>
      </c>
      <c r="F14" s="25" t="n">
        <f aca="false">NETWORKDAYS(D14,E14)</f>
        <v>9</v>
      </c>
      <c r="G14" s="26" t="n">
        <v>3</v>
      </c>
      <c r="H14" s="27" t="n">
        <v>0.8</v>
      </c>
      <c r="I14" s="29" t="s">
        <v>11</v>
      </c>
      <c r="J14" s="22" t="s">
        <v>28</v>
      </c>
      <c r="K14" s="28" t="s">
        <v>41</v>
      </c>
      <c r="L14" s="22" t="s">
        <v>42</v>
      </c>
    </row>
    <row r="15" customFormat="false" ht="19.5" hidden="false" customHeight="true" outlineLevel="0" collapsed="false">
      <c r="A15" s="14" t="n">
        <v>5</v>
      </c>
      <c r="B15" s="15" t="s">
        <v>43</v>
      </c>
      <c r="C15" s="15" t="s">
        <v>31</v>
      </c>
      <c r="D15" s="16" t="n">
        <v>45831</v>
      </c>
      <c r="E15" s="16" t="n">
        <v>45842</v>
      </c>
      <c r="F15" s="17" t="n">
        <f aca="false">NETWORKDAYS(D15,E15)</f>
        <v>10</v>
      </c>
      <c r="G15" s="18" t="n">
        <v>2</v>
      </c>
      <c r="H15" s="19" t="n">
        <v>0.6</v>
      </c>
      <c r="I15" s="29" t="s">
        <v>11</v>
      </c>
      <c r="J15" s="14" t="s">
        <v>35</v>
      </c>
      <c r="K15" s="21"/>
      <c r="L15" s="14" t="s">
        <v>42</v>
      </c>
    </row>
    <row r="16" customFormat="false" ht="19.5" hidden="false" customHeight="true" outlineLevel="0" collapsed="false">
      <c r="A16" s="22" t="n">
        <v>6</v>
      </c>
      <c r="B16" s="23" t="s">
        <v>44</v>
      </c>
      <c r="C16" s="23" t="s">
        <v>27</v>
      </c>
      <c r="D16" s="24" t="n">
        <v>45838</v>
      </c>
      <c r="E16" s="24" t="n">
        <v>45849</v>
      </c>
      <c r="F16" s="25" t="n">
        <f aca="false">NETWORKDAYS(D16,E16)</f>
        <v>10</v>
      </c>
      <c r="G16" s="26" t="n">
        <v>2</v>
      </c>
      <c r="H16" s="27" t="n">
        <v>0.4</v>
      </c>
      <c r="I16" s="29" t="s">
        <v>11</v>
      </c>
      <c r="J16" s="22" t="s">
        <v>28</v>
      </c>
      <c r="K16" s="28" t="s">
        <v>45</v>
      </c>
      <c r="L16" s="22" t="s">
        <v>46</v>
      </c>
    </row>
    <row r="17" customFormat="false" ht="19.5" hidden="false" customHeight="true" outlineLevel="0" collapsed="false">
      <c r="A17" s="14" t="n">
        <v>7</v>
      </c>
      <c r="B17" s="15" t="s">
        <v>47</v>
      </c>
      <c r="C17" s="15" t="s">
        <v>40</v>
      </c>
      <c r="D17" s="16" t="n">
        <v>45845</v>
      </c>
      <c r="E17" s="16" t="n">
        <v>45856</v>
      </c>
      <c r="F17" s="17" t="n">
        <f aca="false">NETWORKDAYS(D17,E17)</f>
        <v>10</v>
      </c>
      <c r="G17" s="18" t="n">
        <v>1</v>
      </c>
      <c r="H17" s="19" t="n">
        <v>0</v>
      </c>
      <c r="I17" s="30" t="s">
        <v>10</v>
      </c>
      <c r="J17" s="14" t="s">
        <v>28</v>
      </c>
      <c r="K17" s="21"/>
      <c r="L17" s="14" t="s">
        <v>48</v>
      </c>
    </row>
    <row r="18" customFormat="false" ht="21.75" hidden="false" customHeight="true" outlineLevel="0" collapsed="false">
      <c r="A18" s="13" t="s">
        <v>49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customFormat="false" ht="19.5" hidden="false" customHeight="true" outlineLevel="0" collapsed="false">
      <c r="A19" s="22" t="n">
        <v>8</v>
      </c>
      <c r="B19" s="23" t="s">
        <v>50</v>
      </c>
      <c r="C19" s="23" t="s">
        <v>51</v>
      </c>
      <c r="D19" s="24" t="n">
        <v>45859</v>
      </c>
      <c r="E19" s="24" t="n">
        <v>45870</v>
      </c>
      <c r="F19" s="25" t="n">
        <f aca="false">NETWORKDAYS(D19,E19)</f>
        <v>10</v>
      </c>
      <c r="G19" s="26" t="n">
        <v>3</v>
      </c>
      <c r="H19" s="27" t="n">
        <v>0</v>
      </c>
      <c r="I19" s="30" t="s">
        <v>10</v>
      </c>
      <c r="J19" s="22" t="s">
        <v>28</v>
      </c>
      <c r="K19" s="28"/>
      <c r="L19" s="22" t="s">
        <v>52</v>
      </c>
    </row>
    <row r="20" customFormat="false" ht="19.5" hidden="false" customHeight="true" outlineLevel="0" collapsed="false">
      <c r="A20" s="14" t="n">
        <v>9</v>
      </c>
      <c r="B20" s="15" t="s">
        <v>53</v>
      </c>
      <c r="C20" s="15" t="s">
        <v>51</v>
      </c>
      <c r="D20" s="16" t="n">
        <v>45873</v>
      </c>
      <c r="E20" s="16" t="n">
        <v>45884</v>
      </c>
      <c r="F20" s="17" t="n">
        <f aca="false">NETWORKDAYS(D20,E20)</f>
        <v>10</v>
      </c>
      <c r="G20" s="18" t="n">
        <v>2</v>
      </c>
      <c r="H20" s="19" t="n">
        <v>0</v>
      </c>
      <c r="I20" s="30" t="s">
        <v>10</v>
      </c>
      <c r="J20" s="14" t="s">
        <v>28</v>
      </c>
      <c r="K20" s="21"/>
      <c r="L20" s="14" t="s">
        <v>54</v>
      </c>
    </row>
    <row r="21" customFormat="false" ht="19.5" hidden="false" customHeight="true" outlineLevel="0" collapsed="false">
      <c r="A21" s="22" t="n">
        <v>10</v>
      </c>
      <c r="B21" s="23" t="s">
        <v>55</v>
      </c>
      <c r="C21" s="23" t="s">
        <v>51</v>
      </c>
      <c r="D21" s="24" t="n">
        <v>45887</v>
      </c>
      <c r="E21" s="24" t="n">
        <v>45898</v>
      </c>
      <c r="F21" s="25" t="n">
        <f aca="false">NETWORKDAYS(D21,E21)</f>
        <v>10</v>
      </c>
      <c r="G21" s="26" t="n">
        <v>2</v>
      </c>
      <c r="H21" s="27" t="n">
        <v>0</v>
      </c>
      <c r="I21" s="30" t="s">
        <v>10</v>
      </c>
      <c r="J21" s="22" t="s">
        <v>28</v>
      </c>
      <c r="K21" s="28"/>
      <c r="L21" s="22" t="s">
        <v>56</v>
      </c>
    </row>
    <row r="22" customFormat="false" ht="19.5" hidden="false" customHeight="true" outlineLevel="0" collapsed="false">
      <c r="A22" s="14" t="n">
        <v>11</v>
      </c>
      <c r="B22" s="15" t="s">
        <v>57</v>
      </c>
      <c r="C22" s="15" t="s">
        <v>40</v>
      </c>
      <c r="D22" s="16" t="n">
        <v>45901</v>
      </c>
      <c r="E22" s="16" t="n">
        <v>45912</v>
      </c>
      <c r="F22" s="17" t="n">
        <f aca="false">NETWORKDAYS(D22,E22)</f>
        <v>10</v>
      </c>
      <c r="G22" s="18" t="n">
        <v>2</v>
      </c>
      <c r="H22" s="19" t="n">
        <v>0</v>
      </c>
      <c r="I22" s="30" t="s">
        <v>10</v>
      </c>
      <c r="J22" s="14" t="s">
        <v>28</v>
      </c>
      <c r="K22" s="21"/>
      <c r="L22" s="14" t="s">
        <v>58</v>
      </c>
    </row>
    <row r="23" customFormat="false" ht="21.75" hidden="false" customHeight="true" outlineLevel="0" collapsed="false">
      <c r="A23" s="13" t="s">
        <v>59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customFormat="false" ht="19.5" hidden="false" customHeight="true" outlineLevel="0" collapsed="false">
      <c r="A24" s="22" t="n">
        <v>12</v>
      </c>
      <c r="B24" s="23" t="s">
        <v>60</v>
      </c>
      <c r="C24" s="23" t="s">
        <v>27</v>
      </c>
      <c r="D24" s="24" t="n">
        <v>45915</v>
      </c>
      <c r="E24" s="24" t="n">
        <v>45919</v>
      </c>
      <c r="F24" s="25" t="n">
        <f aca="false">NETWORKDAYS(D24,E24)</f>
        <v>5</v>
      </c>
      <c r="G24" s="26" t="n">
        <v>1</v>
      </c>
      <c r="H24" s="27" t="n">
        <v>0</v>
      </c>
      <c r="I24" s="30" t="s">
        <v>10</v>
      </c>
      <c r="J24" s="22" t="s">
        <v>35</v>
      </c>
      <c r="K24" s="28"/>
      <c r="L24" s="22" t="s">
        <v>61</v>
      </c>
    </row>
    <row r="25" customFormat="false" ht="19.5" hidden="false" customHeight="true" outlineLevel="0" collapsed="false">
      <c r="A25" s="14" t="n">
        <v>13</v>
      </c>
      <c r="B25" s="15" t="s">
        <v>62</v>
      </c>
      <c r="C25" s="15" t="s">
        <v>31</v>
      </c>
      <c r="D25" s="16" t="n">
        <v>45915</v>
      </c>
      <c r="E25" s="16" t="n">
        <v>45926</v>
      </c>
      <c r="F25" s="17" t="n">
        <f aca="false">NETWORKDAYS(D25,E25)</f>
        <v>10</v>
      </c>
      <c r="G25" s="18" t="n">
        <v>1</v>
      </c>
      <c r="H25" s="19" t="n">
        <v>0</v>
      </c>
      <c r="I25" s="30" t="s">
        <v>10</v>
      </c>
      <c r="J25" s="14" t="s">
        <v>35</v>
      </c>
      <c r="K25" s="21"/>
      <c r="L25" s="14" t="s">
        <v>61</v>
      </c>
    </row>
    <row r="26" customFormat="false" ht="19.5" hidden="false" customHeight="true" outlineLevel="0" collapsed="false">
      <c r="A26" s="22" t="n">
        <v>14</v>
      </c>
      <c r="B26" s="23" t="s">
        <v>63</v>
      </c>
      <c r="C26" s="23" t="s">
        <v>27</v>
      </c>
      <c r="D26" s="24" t="n">
        <v>45929</v>
      </c>
      <c r="E26" s="24" t="n">
        <v>45930</v>
      </c>
      <c r="F26" s="25" t="n">
        <f aca="false">NETWORKDAYS(D26,E26)</f>
        <v>2</v>
      </c>
      <c r="G26" s="26" t="n">
        <v>0</v>
      </c>
      <c r="H26" s="27" t="n">
        <v>0</v>
      </c>
      <c r="I26" s="30" t="s">
        <v>10</v>
      </c>
      <c r="J26" s="22" t="s">
        <v>35</v>
      </c>
      <c r="K26" s="28"/>
      <c r="L26" s="22" t="s">
        <v>64</v>
      </c>
    </row>
    <row r="27" customFormat="false" ht="24" hidden="false" customHeight="true" outlineLevel="0" collapsed="false">
      <c r="A27" s="31" t="s">
        <v>65</v>
      </c>
      <c r="B27" s="31"/>
      <c r="C27" s="31"/>
      <c r="D27" s="32" t="s">
        <v>66</v>
      </c>
      <c r="E27" s="33" t="n">
        <f aca="false">COUNTIF(I10:I26,"Offen")</f>
        <v>8</v>
      </c>
      <c r="F27" s="32" t="s">
        <v>67</v>
      </c>
      <c r="G27" s="33" t="n">
        <f aca="false">COUNTIF(I10:I26,"In Arbeit")</f>
        <v>3</v>
      </c>
      <c r="H27" s="32" t="s">
        <v>68</v>
      </c>
      <c r="I27" s="33" t="n">
        <f aca="false">COUNTIF(I10:I26,"Erledigt")</f>
        <v>3</v>
      </c>
      <c r="J27" s="32" t="s">
        <v>69</v>
      </c>
      <c r="K27" s="34" t="n">
        <f aca="false">AVERAGE(H10:H26)</f>
        <v>0.342857142857143</v>
      </c>
      <c r="L27" s="32" t="s">
        <v>70</v>
      </c>
      <c r="M27" s="33" t="n">
        <f aca="false">COUNTA(B10:B26)</f>
        <v>14</v>
      </c>
    </row>
  </sheetData>
  <mergeCells count="8">
    <mergeCell ref="A1:L1"/>
    <mergeCell ref="A2:L2"/>
    <mergeCell ref="A6:B6"/>
    <mergeCell ref="A9:L9"/>
    <mergeCell ref="A13:L13"/>
    <mergeCell ref="A18:L18"/>
    <mergeCell ref="A23:L23"/>
    <mergeCell ref="A27:C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V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8"/>
    <col collapsed="false" customWidth="true" hidden="false" outlineLevel="0" max="3" min="3" style="1" width="13"/>
    <col collapsed="false" customWidth="true" hidden="false" outlineLevel="0" max="4" min="4" style="1" width="10"/>
    <col collapsed="false" customWidth="true" hidden="false" outlineLevel="0" max="22" min="5" style="1" width="3.5"/>
  </cols>
  <sheetData>
    <row r="1" customFormat="false" ht="36" hidden="false" customHeight="true" outlineLevel="0" collapsed="false">
      <c r="A1" s="35" t="s">
        <v>71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customFormat="false" ht="6" hidden="false" customHeight="true" outlineLevel="0" collapsed="false"/>
    <row r="3" customFormat="false" ht="18" hidden="false" customHeight="true" outlineLevel="0" collapsed="false">
      <c r="E3" s="36" t="s">
        <v>72</v>
      </c>
      <c r="F3" s="36"/>
      <c r="G3" s="36"/>
      <c r="H3" s="36"/>
      <c r="I3" s="36"/>
      <c r="J3" s="36" t="s">
        <v>73</v>
      </c>
      <c r="K3" s="36"/>
      <c r="L3" s="36"/>
      <c r="M3" s="36"/>
      <c r="N3" s="36" t="s">
        <v>74</v>
      </c>
      <c r="O3" s="36"/>
      <c r="P3" s="36"/>
      <c r="Q3" s="36"/>
      <c r="R3" s="36" t="s">
        <v>75</v>
      </c>
      <c r="S3" s="36"/>
      <c r="T3" s="36"/>
      <c r="U3" s="36"/>
      <c r="V3" s="36"/>
    </row>
    <row r="4" customFormat="false" ht="24" hidden="false" customHeight="true" outlineLevel="0" collapsed="false">
      <c r="A4" s="37" t="s">
        <v>13</v>
      </c>
      <c r="B4" s="37" t="s">
        <v>76</v>
      </c>
      <c r="C4" s="37" t="s">
        <v>77</v>
      </c>
      <c r="D4" s="37" t="s">
        <v>21</v>
      </c>
      <c r="E4" s="38" t="n">
        <v>45810</v>
      </c>
      <c r="F4" s="38" t="n">
        <v>45817</v>
      </c>
      <c r="G4" s="38" t="n">
        <v>45824</v>
      </c>
      <c r="H4" s="38" t="n">
        <v>45831</v>
      </c>
      <c r="I4" s="38" t="n">
        <v>45838</v>
      </c>
      <c r="J4" s="38" t="n">
        <v>45845</v>
      </c>
      <c r="K4" s="38" t="n">
        <v>45852</v>
      </c>
      <c r="L4" s="38" t="n">
        <v>45859</v>
      </c>
      <c r="M4" s="38" t="n">
        <v>45866</v>
      </c>
      <c r="N4" s="38" t="n">
        <v>45873</v>
      </c>
      <c r="O4" s="38" t="n">
        <v>45880</v>
      </c>
      <c r="P4" s="38" t="n">
        <v>45887</v>
      </c>
      <c r="Q4" s="38" t="n">
        <v>45894</v>
      </c>
      <c r="R4" s="38" t="n">
        <v>45901</v>
      </c>
      <c r="S4" s="38" t="n">
        <v>45908</v>
      </c>
      <c r="T4" s="38" t="n">
        <v>45915</v>
      </c>
      <c r="U4" s="38" t="n">
        <v>45922</v>
      </c>
      <c r="V4" s="38" t="n">
        <v>45929</v>
      </c>
    </row>
    <row r="5" customFormat="false" ht="18" hidden="false" customHeight="true" outlineLevel="0" collapsed="false">
      <c r="A5" s="39" t="s">
        <v>25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customFormat="false" ht="18" hidden="false" customHeight="true" outlineLevel="0" collapsed="false">
      <c r="A6" s="40" t="n">
        <v>1</v>
      </c>
      <c r="B6" s="41" t="s">
        <v>26</v>
      </c>
      <c r="C6" s="42" t="s">
        <v>27</v>
      </c>
      <c r="D6" s="43" t="s">
        <v>12</v>
      </c>
      <c r="E6" s="44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customFormat="false" ht="18" hidden="false" customHeight="true" outlineLevel="0" collapsed="false">
      <c r="A7" s="46" t="n">
        <v>2</v>
      </c>
      <c r="B7" s="47" t="s">
        <v>30</v>
      </c>
      <c r="C7" s="48" t="s">
        <v>31</v>
      </c>
      <c r="D7" s="43" t="s">
        <v>12</v>
      </c>
      <c r="E7" s="49"/>
      <c r="F7" s="44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</row>
    <row r="8" customFormat="false" ht="18" hidden="false" customHeight="true" outlineLevel="0" collapsed="false">
      <c r="A8" s="40" t="n">
        <v>3</v>
      </c>
      <c r="B8" s="41" t="s">
        <v>34</v>
      </c>
      <c r="C8" s="42" t="s">
        <v>27</v>
      </c>
      <c r="D8" s="43" t="s">
        <v>12</v>
      </c>
      <c r="E8" s="45"/>
      <c r="F8" s="45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customFormat="false" ht="18" hidden="false" customHeight="true" outlineLevel="0" collapsed="false">
      <c r="A9" s="50" t="s">
        <v>38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customFormat="false" ht="18" hidden="false" customHeight="true" outlineLevel="0" collapsed="false">
      <c r="A10" s="40" t="n">
        <v>4</v>
      </c>
      <c r="B10" s="41" t="s">
        <v>39</v>
      </c>
      <c r="C10" s="42" t="s">
        <v>40</v>
      </c>
      <c r="D10" s="51" t="s">
        <v>11</v>
      </c>
      <c r="E10" s="45"/>
      <c r="F10" s="45"/>
      <c r="G10" s="52"/>
      <c r="H10" s="52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customFormat="false" ht="18" hidden="false" customHeight="true" outlineLevel="0" collapsed="false">
      <c r="A11" s="46" t="n">
        <v>5</v>
      </c>
      <c r="B11" s="47" t="s">
        <v>43</v>
      </c>
      <c r="C11" s="48" t="s">
        <v>31</v>
      </c>
      <c r="D11" s="51" t="s">
        <v>11</v>
      </c>
      <c r="E11" s="49"/>
      <c r="F11" s="49"/>
      <c r="G11" s="49"/>
      <c r="H11" s="52"/>
      <c r="I11" s="52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customFormat="false" ht="18" hidden="false" customHeight="true" outlineLevel="0" collapsed="false">
      <c r="A12" s="40" t="n">
        <v>6</v>
      </c>
      <c r="B12" s="41" t="s">
        <v>44</v>
      </c>
      <c r="C12" s="42" t="s">
        <v>27</v>
      </c>
      <c r="D12" s="51" t="s">
        <v>11</v>
      </c>
      <c r="E12" s="45"/>
      <c r="F12" s="45"/>
      <c r="G12" s="45"/>
      <c r="H12" s="45"/>
      <c r="I12" s="52"/>
      <c r="J12" s="52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customFormat="false" ht="18" hidden="false" customHeight="true" outlineLevel="0" collapsed="false">
      <c r="A13" s="46" t="n">
        <v>7</v>
      </c>
      <c r="B13" s="47" t="s">
        <v>47</v>
      </c>
      <c r="C13" s="48" t="s">
        <v>40</v>
      </c>
      <c r="D13" s="53" t="s">
        <v>10</v>
      </c>
      <c r="E13" s="49"/>
      <c r="F13" s="49"/>
      <c r="G13" s="49"/>
      <c r="H13" s="49"/>
      <c r="I13" s="49"/>
      <c r="J13" s="54"/>
      <c r="K13" s="54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customFormat="false" ht="18" hidden="false" customHeight="true" outlineLevel="0" collapsed="false">
      <c r="A14" s="55" t="s">
        <v>49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customFormat="false" ht="18" hidden="false" customHeight="true" outlineLevel="0" collapsed="false">
      <c r="A15" s="46" t="n">
        <v>8</v>
      </c>
      <c r="B15" s="47" t="s">
        <v>50</v>
      </c>
      <c r="C15" s="48" t="s">
        <v>51</v>
      </c>
      <c r="D15" s="53" t="s">
        <v>10</v>
      </c>
      <c r="E15" s="49"/>
      <c r="F15" s="49"/>
      <c r="G15" s="49"/>
      <c r="H15" s="49"/>
      <c r="I15" s="49"/>
      <c r="J15" s="49"/>
      <c r="K15" s="49"/>
      <c r="L15" s="54"/>
      <c r="M15" s="54"/>
      <c r="N15" s="49"/>
      <c r="O15" s="49"/>
      <c r="P15" s="49"/>
      <c r="Q15" s="49"/>
      <c r="R15" s="49"/>
      <c r="S15" s="49"/>
      <c r="T15" s="49"/>
      <c r="U15" s="49"/>
      <c r="V15" s="49"/>
    </row>
    <row r="16" customFormat="false" ht="18" hidden="false" customHeight="true" outlineLevel="0" collapsed="false">
      <c r="A16" s="40" t="n">
        <v>9</v>
      </c>
      <c r="B16" s="41" t="s">
        <v>53</v>
      </c>
      <c r="C16" s="42" t="s">
        <v>51</v>
      </c>
      <c r="D16" s="53" t="s">
        <v>10</v>
      </c>
      <c r="E16" s="45"/>
      <c r="F16" s="45"/>
      <c r="G16" s="45"/>
      <c r="H16" s="45"/>
      <c r="I16" s="45"/>
      <c r="J16" s="45"/>
      <c r="K16" s="45"/>
      <c r="L16" s="45"/>
      <c r="M16" s="45"/>
      <c r="N16" s="54"/>
      <c r="O16" s="54"/>
      <c r="P16" s="45"/>
      <c r="Q16" s="45"/>
      <c r="R16" s="45"/>
      <c r="S16" s="45"/>
      <c r="T16" s="45"/>
      <c r="U16" s="45"/>
      <c r="V16" s="45"/>
    </row>
    <row r="17" customFormat="false" ht="18" hidden="false" customHeight="true" outlineLevel="0" collapsed="false">
      <c r="A17" s="46" t="n">
        <v>10</v>
      </c>
      <c r="B17" s="47" t="s">
        <v>55</v>
      </c>
      <c r="C17" s="48" t="s">
        <v>51</v>
      </c>
      <c r="D17" s="53" t="s">
        <v>10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4"/>
      <c r="Q17" s="54"/>
      <c r="R17" s="49"/>
      <c r="S17" s="49"/>
      <c r="T17" s="49"/>
      <c r="U17" s="49"/>
      <c r="V17" s="49"/>
    </row>
    <row r="18" customFormat="false" ht="18" hidden="false" customHeight="true" outlineLevel="0" collapsed="false">
      <c r="A18" s="40" t="n">
        <v>11</v>
      </c>
      <c r="B18" s="41" t="s">
        <v>57</v>
      </c>
      <c r="C18" s="42" t="s">
        <v>40</v>
      </c>
      <c r="D18" s="53" t="s">
        <v>10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54"/>
      <c r="S18" s="54"/>
      <c r="T18" s="45"/>
      <c r="U18" s="45"/>
      <c r="V18" s="45"/>
    </row>
    <row r="19" customFormat="false" ht="18" hidden="false" customHeight="true" outlineLevel="0" collapsed="false">
      <c r="A19" s="56" t="s">
        <v>59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</row>
    <row r="20" customFormat="false" ht="18" hidden="false" customHeight="true" outlineLevel="0" collapsed="false">
      <c r="A20" s="40" t="n">
        <v>12</v>
      </c>
      <c r="B20" s="41" t="s">
        <v>60</v>
      </c>
      <c r="C20" s="42" t="s">
        <v>27</v>
      </c>
      <c r="D20" s="53" t="s">
        <v>10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54"/>
      <c r="U20" s="45"/>
      <c r="V20" s="45"/>
    </row>
    <row r="21" customFormat="false" ht="18" hidden="false" customHeight="true" outlineLevel="0" collapsed="false">
      <c r="A21" s="46" t="n">
        <v>13</v>
      </c>
      <c r="B21" s="47" t="s">
        <v>62</v>
      </c>
      <c r="C21" s="48" t="s">
        <v>31</v>
      </c>
      <c r="D21" s="53" t="s">
        <v>10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4"/>
      <c r="U21" s="54"/>
      <c r="V21" s="49"/>
    </row>
    <row r="22" customFormat="false" ht="18" hidden="false" customHeight="true" outlineLevel="0" collapsed="false">
      <c r="A22" s="40" t="n">
        <v>14</v>
      </c>
      <c r="B22" s="41" t="s">
        <v>63</v>
      </c>
      <c r="C22" s="42" t="s">
        <v>27</v>
      </c>
      <c r="D22" s="53" t="s">
        <v>10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54"/>
    </row>
    <row r="24" customFormat="false" ht="6" hidden="false" customHeight="true" outlineLevel="0" collapsed="false"/>
    <row r="25" customFormat="false" ht="18" hidden="false" customHeight="true" outlineLevel="0" collapsed="false">
      <c r="A25" s="57" t="s">
        <v>78</v>
      </c>
      <c r="B25" s="58"/>
      <c r="C25" s="59" t="s">
        <v>12</v>
      </c>
      <c r="D25" s="60"/>
      <c r="E25" s="59" t="s">
        <v>11</v>
      </c>
      <c r="F25" s="61"/>
      <c r="G25" s="59" t="s">
        <v>10</v>
      </c>
      <c r="H25" s="62"/>
      <c r="I25" s="59" t="s">
        <v>79</v>
      </c>
    </row>
    <row r="26" customFormat="false" ht="18" hidden="false" customHeight="true" outlineLevel="0" collapsed="false"/>
  </sheetData>
  <mergeCells count="9">
    <mergeCell ref="A1:V1"/>
    <mergeCell ref="E3:I3"/>
    <mergeCell ref="J3:M3"/>
    <mergeCell ref="N3:Q3"/>
    <mergeCell ref="R3:V3"/>
    <mergeCell ref="A5:V5"/>
    <mergeCell ref="A9:V9"/>
    <mergeCell ref="A14:V14"/>
    <mergeCell ref="A19:V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8"/>
    <col collapsed="false" customWidth="true" hidden="false" outlineLevel="0" max="3" min="3" style="1" width="22"/>
    <col collapsed="false" customWidth="true" hidden="false" outlineLevel="0" max="4" min="4" style="1" width="42"/>
    <col collapsed="false" customWidth="true" hidden="false" outlineLevel="0" max="5" min="5" style="1" width="2"/>
  </cols>
  <sheetData>
    <row r="1" customFormat="false" ht="36" hidden="false" customHeight="true" outlineLevel="0" collapsed="false">
      <c r="A1" s="35" t="s">
        <v>80</v>
      </c>
      <c r="B1" s="35"/>
      <c r="C1" s="35"/>
      <c r="D1" s="35"/>
      <c r="E1" s="35"/>
      <c r="F1" s="35"/>
    </row>
    <row r="2" customFormat="false" ht="7.5" hidden="false" customHeight="true" outlineLevel="0" collapsed="false"/>
    <row r="3" customFormat="false" ht="15.75" hidden="false" customHeight="true" outlineLevel="0" collapsed="false">
      <c r="A3" s="63" t="s">
        <v>81</v>
      </c>
      <c r="B3" s="63"/>
      <c r="C3" s="63"/>
      <c r="D3" s="63"/>
      <c r="E3" s="63"/>
      <c r="F3" s="63"/>
    </row>
    <row r="5" customFormat="false" ht="7.5" hidden="false" customHeight="true" outlineLevel="0" collapsed="false"/>
    <row r="6" customFormat="false" ht="25.5" hidden="false" customHeight="true" outlineLevel="0" collapsed="false">
      <c r="A6" s="64"/>
      <c r="B6" s="65" t="s">
        <v>6</v>
      </c>
      <c r="C6" s="66" t="n">
        <v>45810</v>
      </c>
      <c r="D6" s="64"/>
    </row>
    <row r="7" customFormat="false" ht="25.5" hidden="false" customHeight="true" outlineLevel="0" collapsed="false">
      <c r="A7" s="64"/>
      <c r="B7" s="65" t="s">
        <v>7</v>
      </c>
      <c r="C7" s="66" t="n">
        <v>45930</v>
      </c>
      <c r="D7" s="64"/>
    </row>
    <row r="8" customFormat="false" ht="7.5" hidden="false" customHeight="true" outlineLevel="0" collapsed="false">
      <c r="B8" s="67"/>
      <c r="C8" s="67"/>
      <c r="D8" s="67"/>
    </row>
    <row r="9" customFormat="false" ht="25.5" hidden="false" customHeight="true" outlineLevel="0" collapsed="false">
      <c r="A9" s="68"/>
      <c r="B9" s="65" t="s">
        <v>82</v>
      </c>
      <c r="C9" s="69" t="n">
        <f aca="false">C7-C6</f>
        <v>120</v>
      </c>
      <c r="D9" s="70" t="s">
        <v>83</v>
      </c>
    </row>
    <row r="10" customFormat="false" ht="25.5" hidden="false" customHeight="true" outlineLevel="0" collapsed="false">
      <c r="A10" s="68"/>
      <c r="B10" s="65" t="s">
        <v>84</v>
      </c>
      <c r="C10" s="71" t="n">
        <f aca="false">INT((C7-C6)/7)</f>
        <v>17</v>
      </c>
      <c r="D10" s="70" t="s">
        <v>85</v>
      </c>
    </row>
    <row r="11" customFormat="false" ht="25.5" hidden="false" customHeight="true" outlineLevel="0" collapsed="false">
      <c r="A11" s="68"/>
      <c r="B11" s="65" t="s">
        <v>86</v>
      </c>
      <c r="C11" s="72" t="n">
        <f aca="false">NETWORKDAYS(C6,C7)</f>
        <v>87</v>
      </c>
      <c r="D11" s="70" t="s">
        <v>87</v>
      </c>
    </row>
    <row r="12" customFormat="false" ht="25.5" hidden="false" customHeight="true" outlineLevel="0" collapsed="false">
      <c r="A12" s="68"/>
      <c r="B12" s="65" t="s">
        <v>88</v>
      </c>
      <c r="C12" s="72" t="n">
        <f aca="false">NETWORKDAYS(C6,C7,Feiertage!A2:A20)</f>
        <v>84</v>
      </c>
      <c r="D12" s="70" t="s">
        <v>89</v>
      </c>
    </row>
    <row r="13" customFormat="false" ht="25.5" hidden="false" customHeight="true" outlineLevel="0" collapsed="false">
      <c r="A13" s="68"/>
      <c r="B13" s="65" t="s">
        <v>90</v>
      </c>
      <c r="C13" s="73" t="n">
        <f aca="false">ROUND((C7-C6)/30.44,1)</f>
        <v>3.9</v>
      </c>
      <c r="D13" s="70" t="s">
        <v>91</v>
      </c>
    </row>
    <row r="14" customFormat="false" ht="25.5" hidden="false" customHeight="true" outlineLevel="0" collapsed="false">
      <c r="A14" s="68"/>
      <c r="B14" s="65" t="s">
        <v>92</v>
      </c>
      <c r="C14" s="74" t="str">
        <f aca="false">TEXT(C6,"DDDD")</f>
        <v>Monday</v>
      </c>
      <c r="D14" s="70" t="s">
        <v>93</v>
      </c>
    </row>
    <row r="15" customFormat="false" ht="25.5" hidden="false" customHeight="true" outlineLevel="0" collapsed="false">
      <c r="A15" s="68"/>
      <c r="B15" s="65" t="s">
        <v>94</v>
      </c>
      <c r="C15" s="74" t="str">
        <f aca="false">TEXT(C7,"DDDD")</f>
        <v>Tuesday</v>
      </c>
      <c r="D15" s="70" t="s">
        <v>95</v>
      </c>
    </row>
    <row r="16" customFormat="false" ht="25.5" hidden="false" customHeight="true" outlineLevel="0" collapsed="false">
      <c r="A16" s="68"/>
      <c r="B16" s="65" t="s">
        <v>96</v>
      </c>
      <c r="C16" s="72" t="n">
        <f aca="true">NETWORKDAYS(TODAY(),C7)</f>
        <v>-142</v>
      </c>
      <c r="D16" s="70" t="s">
        <v>97</v>
      </c>
    </row>
    <row r="17" customFormat="false" ht="7.5" hidden="false" customHeight="true" outlineLevel="0" collapsed="false"/>
    <row r="18" customFormat="false" ht="21.75" hidden="false" customHeight="true" outlineLevel="0" collapsed="false">
      <c r="B18" s="75" t="s">
        <v>98</v>
      </c>
      <c r="C18" s="75"/>
      <c r="D18" s="75"/>
    </row>
    <row r="19" customFormat="false" ht="49.5" hidden="false" customHeight="true" outlineLevel="0" collapsed="false">
      <c r="B19" s="76" t="s">
        <v>99</v>
      </c>
      <c r="C19" s="76"/>
      <c r="D19" s="76"/>
    </row>
  </sheetData>
  <mergeCells count="5">
    <mergeCell ref="A1:F1"/>
    <mergeCell ref="A3:F3"/>
    <mergeCell ref="B8:D8"/>
    <mergeCell ref="B18:D18"/>
    <mergeCell ref="B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C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32"/>
    <col collapsed="false" customWidth="true" hidden="false" outlineLevel="0" max="3" min="3" style="1" width="28"/>
  </cols>
  <sheetData>
    <row r="1" customFormat="false" ht="30" hidden="false" customHeight="true" outlineLevel="0" collapsed="false">
      <c r="A1" s="77" t="s">
        <v>100</v>
      </c>
      <c r="B1" s="77"/>
      <c r="C1" s="77"/>
    </row>
    <row r="2" customFormat="false" ht="6" hidden="false" customHeight="true" outlineLevel="0" collapsed="false"/>
    <row r="3" customFormat="false" ht="24" hidden="false" customHeight="true" outlineLevel="0" collapsed="false">
      <c r="A3" s="78" t="s">
        <v>101</v>
      </c>
      <c r="B3" s="78" t="s">
        <v>102</v>
      </c>
      <c r="C3" s="78" t="s">
        <v>103</v>
      </c>
    </row>
    <row r="4" customFormat="false" ht="18" hidden="false" customHeight="true" outlineLevel="0" collapsed="false">
      <c r="A4" s="24" t="n">
        <v>45658</v>
      </c>
      <c r="B4" s="23" t="s">
        <v>104</v>
      </c>
      <c r="C4" s="22" t="s">
        <v>105</v>
      </c>
    </row>
    <row r="5" customFormat="false" ht="18" hidden="false" customHeight="true" outlineLevel="0" collapsed="false">
      <c r="A5" s="16" t="n">
        <v>45663</v>
      </c>
      <c r="B5" s="15" t="s">
        <v>106</v>
      </c>
      <c r="C5" s="14" t="s">
        <v>107</v>
      </c>
    </row>
    <row r="6" customFormat="false" ht="18" hidden="false" customHeight="true" outlineLevel="0" collapsed="false">
      <c r="A6" s="24" t="n">
        <v>45765</v>
      </c>
      <c r="B6" s="23" t="s">
        <v>108</v>
      </c>
      <c r="C6" s="22" t="s">
        <v>105</v>
      </c>
    </row>
    <row r="7" customFormat="false" ht="18" hidden="false" customHeight="true" outlineLevel="0" collapsed="false">
      <c r="A7" s="16" t="n">
        <v>45767</v>
      </c>
      <c r="B7" s="15" t="s">
        <v>109</v>
      </c>
      <c r="C7" s="14" t="s">
        <v>110</v>
      </c>
    </row>
    <row r="8" customFormat="false" ht="18" hidden="false" customHeight="true" outlineLevel="0" collapsed="false">
      <c r="A8" s="24" t="n">
        <v>45768</v>
      </c>
      <c r="B8" s="23" t="s">
        <v>111</v>
      </c>
      <c r="C8" s="22" t="s">
        <v>105</v>
      </c>
    </row>
    <row r="9" customFormat="false" ht="18" hidden="false" customHeight="true" outlineLevel="0" collapsed="false">
      <c r="A9" s="16" t="n">
        <v>45778</v>
      </c>
      <c r="B9" s="15" t="s">
        <v>112</v>
      </c>
      <c r="C9" s="14" t="s">
        <v>105</v>
      </c>
    </row>
    <row r="10" customFormat="false" ht="18" hidden="false" customHeight="true" outlineLevel="0" collapsed="false">
      <c r="A10" s="24" t="n">
        <v>45806</v>
      </c>
      <c r="B10" s="23" t="s">
        <v>113</v>
      </c>
      <c r="C10" s="22" t="s">
        <v>105</v>
      </c>
    </row>
    <row r="11" customFormat="false" ht="18" hidden="false" customHeight="true" outlineLevel="0" collapsed="false">
      <c r="A11" s="16" t="n">
        <v>45816</v>
      </c>
      <c r="B11" s="15" t="s">
        <v>114</v>
      </c>
      <c r="C11" s="14" t="s">
        <v>105</v>
      </c>
    </row>
    <row r="12" customFormat="false" ht="18" hidden="false" customHeight="true" outlineLevel="0" collapsed="false">
      <c r="A12" s="24" t="n">
        <v>45817</v>
      </c>
      <c r="B12" s="23" t="s">
        <v>115</v>
      </c>
      <c r="C12" s="22" t="s">
        <v>105</v>
      </c>
    </row>
    <row r="13" customFormat="false" ht="18" hidden="false" customHeight="true" outlineLevel="0" collapsed="false">
      <c r="A13" s="16" t="n">
        <v>45827</v>
      </c>
      <c r="B13" s="15" t="s">
        <v>116</v>
      </c>
      <c r="C13" s="14" t="s">
        <v>117</v>
      </c>
    </row>
    <row r="14" customFormat="false" ht="18" hidden="false" customHeight="true" outlineLevel="0" collapsed="false">
      <c r="A14" s="24" t="n">
        <v>45884</v>
      </c>
      <c r="B14" s="23" t="s">
        <v>118</v>
      </c>
      <c r="C14" s="22" t="s">
        <v>119</v>
      </c>
    </row>
    <row r="15" customFormat="false" ht="18" hidden="false" customHeight="true" outlineLevel="0" collapsed="false">
      <c r="A15" s="16" t="n">
        <v>45933</v>
      </c>
      <c r="B15" s="15" t="s">
        <v>120</v>
      </c>
      <c r="C15" s="14" t="s">
        <v>105</v>
      </c>
    </row>
    <row r="16" customFormat="false" ht="18" hidden="false" customHeight="true" outlineLevel="0" collapsed="false">
      <c r="A16" s="24" t="n">
        <v>45961</v>
      </c>
      <c r="B16" s="23" t="s">
        <v>121</v>
      </c>
      <c r="C16" s="22" t="s">
        <v>122</v>
      </c>
    </row>
    <row r="17" customFormat="false" ht="18" hidden="false" customHeight="true" outlineLevel="0" collapsed="false">
      <c r="A17" s="16" t="n">
        <v>45962</v>
      </c>
      <c r="B17" s="15" t="s">
        <v>123</v>
      </c>
      <c r="C17" s="14" t="s">
        <v>124</v>
      </c>
    </row>
    <row r="18" customFormat="false" ht="18" hidden="false" customHeight="true" outlineLevel="0" collapsed="false">
      <c r="A18" s="24" t="n">
        <v>45980</v>
      </c>
      <c r="B18" s="23" t="s">
        <v>125</v>
      </c>
      <c r="C18" s="22" t="s">
        <v>126</v>
      </c>
    </row>
    <row r="19" customFormat="false" ht="18" hidden="false" customHeight="true" outlineLevel="0" collapsed="false">
      <c r="A19" s="16" t="n">
        <v>46016</v>
      </c>
      <c r="B19" s="15" t="s">
        <v>127</v>
      </c>
      <c r="C19" s="14" t="s">
        <v>105</v>
      </c>
    </row>
    <row r="20" customFormat="false" ht="18" hidden="false" customHeight="true" outlineLevel="0" collapsed="false">
      <c r="A20" s="24" t="n">
        <v>46017</v>
      </c>
      <c r="B20" s="23" t="s">
        <v>128</v>
      </c>
      <c r="C20" s="22" t="s">
        <v>105</v>
      </c>
    </row>
    <row r="22" customFormat="false" ht="15.75" hidden="false" customHeight="true" outlineLevel="0" collapsed="false">
      <c r="A22" s="79" t="s">
        <v>129</v>
      </c>
      <c r="B22" s="79"/>
      <c r="C22" s="79"/>
    </row>
  </sheetData>
  <mergeCells count="2">
    <mergeCell ref="A1:C1"/>
    <mergeCell ref="A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F7F7F"/>
    <pageSetUpPr fitToPage="false"/>
  </sheetPr>
  <dimension ref="A1:E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6"/>
    <col collapsed="false" customWidth="true" hidden="false" outlineLevel="0" max="3" min="3" style="1" width="55"/>
    <col collapsed="false" customWidth="true" hidden="false" outlineLevel="0" max="5" min="4" style="1" width="2"/>
  </cols>
  <sheetData>
    <row r="1" customFormat="false" ht="36" hidden="false" customHeight="true" outlineLevel="0" collapsed="false">
      <c r="A1" s="35" t="s">
        <v>130</v>
      </c>
      <c r="B1" s="35"/>
      <c r="C1" s="35"/>
      <c r="D1" s="35"/>
      <c r="E1" s="35"/>
    </row>
    <row r="3" customFormat="false" ht="19.5" hidden="false" customHeight="true" outlineLevel="0" collapsed="false">
      <c r="B3" s="80" t="s">
        <v>131</v>
      </c>
      <c r="C3" s="80"/>
      <c r="D3" s="80"/>
      <c r="E3" s="80"/>
    </row>
    <row r="4" customFormat="false" ht="19.5" hidden="false" customHeight="true" outlineLevel="0" collapsed="false">
      <c r="B4" s="81" t="s">
        <v>132</v>
      </c>
      <c r="C4" s="81" t="s">
        <v>133</v>
      </c>
    </row>
    <row r="5" customFormat="false" ht="19.5" hidden="false" customHeight="true" outlineLevel="0" collapsed="false">
      <c r="B5" s="82" t="s">
        <v>134</v>
      </c>
      <c r="C5" s="83" t="s">
        <v>135</v>
      </c>
    </row>
    <row r="6" customFormat="false" ht="19.5" hidden="false" customHeight="true" outlineLevel="0" collapsed="false">
      <c r="B6" s="82" t="s">
        <v>136</v>
      </c>
      <c r="C6" s="83" t="s">
        <v>137</v>
      </c>
    </row>
    <row r="7" customFormat="false" ht="19.5" hidden="false" customHeight="true" outlineLevel="0" collapsed="false">
      <c r="B7" s="82" t="s">
        <v>138</v>
      </c>
      <c r="C7" s="83" t="s">
        <v>139</v>
      </c>
    </row>
    <row r="8" customFormat="false" ht="19.5" hidden="false" customHeight="true" outlineLevel="0" collapsed="false">
      <c r="B8" s="82" t="s">
        <v>140</v>
      </c>
      <c r="C8" s="83" t="s">
        <v>141</v>
      </c>
    </row>
    <row r="9" customFormat="false" ht="19.5" hidden="false" customHeight="true" outlineLevel="0" collapsed="false">
      <c r="B9" s="82" t="s">
        <v>142</v>
      </c>
      <c r="C9" s="83" t="s">
        <v>143</v>
      </c>
    </row>
    <row r="10" customFormat="false" ht="7.5" hidden="false" customHeight="true" outlineLevel="0" collapsed="false"/>
    <row r="11" customFormat="false" ht="19.5" hidden="false" customHeight="true" outlineLevel="0" collapsed="false">
      <c r="B11" s="80" t="s">
        <v>144</v>
      </c>
      <c r="C11" s="80"/>
      <c r="D11" s="80"/>
      <c r="E11" s="80"/>
    </row>
    <row r="12" customFormat="false" ht="19.5" hidden="false" customHeight="true" outlineLevel="0" collapsed="false">
      <c r="B12" s="84" t="s">
        <v>145</v>
      </c>
      <c r="C12" s="84"/>
      <c r="D12" s="84"/>
      <c r="E12" s="84"/>
    </row>
    <row r="13" customFormat="false" ht="19.5" hidden="false" customHeight="true" outlineLevel="0" collapsed="false">
      <c r="B13" s="84" t="s">
        <v>146</v>
      </c>
      <c r="C13" s="84"/>
      <c r="D13" s="84"/>
      <c r="E13" s="84"/>
    </row>
    <row r="14" customFormat="false" ht="19.5" hidden="false" customHeight="true" outlineLevel="0" collapsed="false">
      <c r="B14" s="84" t="s">
        <v>147</v>
      </c>
      <c r="C14" s="84"/>
      <c r="D14" s="84"/>
      <c r="E14" s="84"/>
    </row>
    <row r="15" customFormat="false" ht="19.5" hidden="false" customHeight="true" outlineLevel="0" collapsed="false">
      <c r="B15" s="84" t="s">
        <v>148</v>
      </c>
      <c r="C15" s="84"/>
      <c r="D15" s="84"/>
      <c r="E15" s="84"/>
    </row>
    <row r="16" customFormat="false" ht="19.5" hidden="false" customHeight="true" outlineLevel="0" collapsed="false">
      <c r="B16" s="84" t="s">
        <v>149</v>
      </c>
      <c r="C16" s="84"/>
      <c r="D16" s="84"/>
      <c r="E16" s="84"/>
    </row>
    <row r="17" customFormat="false" ht="7.5" hidden="false" customHeight="true" outlineLevel="0" collapsed="false"/>
    <row r="18" customFormat="false" ht="19.5" hidden="false" customHeight="true" outlineLevel="0" collapsed="false">
      <c r="B18" s="80" t="s">
        <v>150</v>
      </c>
      <c r="C18" s="80"/>
      <c r="D18" s="80"/>
      <c r="E18" s="80"/>
    </row>
    <row r="19" customFormat="false" ht="19.5" hidden="false" customHeight="true" outlineLevel="0" collapsed="false">
      <c r="B19" s="84" t="s">
        <v>151</v>
      </c>
      <c r="C19" s="84"/>
      <c r="D19" s="84"/>
      <c r="E19" s="84"/>
    </row>
    <row r="20" customFormat="false" ht="19.5" hidden="false" customHeight="true" outlineLevel="0" collapsed="false">
      <c r="B20" s="84" t="s">
        <v>152</v>
      </c>
      <c r="C20" s="84"/>
      <c r="D20" s="84"/>
      <c r="E20" s="84"/>
    </row>
    <row r="21" customFormat="false" ht="19.5" hidden="false" customHeight="true" outlineLevel="0" collapsed="false">
      <c r="B21" s="84" t="s">
        <v>153</v>
      </c>
      <c r="C21" s="84"/>
      <c r="D21" s="84"/>
      <c r="E21" s="84"/>
    </row>
    <row r="22" customFormat="false" ht="7.5" hidden="false" customHeight="true" outlineLevel="0" collapsed="false"/>
    <row r="23" customFormat="false" ht="19.5" hidden="false" customHeight="true" outlineLevel="0" collapsed="false">
      <c r="B23" s="80" t="s">
        <v>154</v>
      </c>
      <c r="C23" s="80"/>
      <c r="D23" s="80"/>
      <c r="E23" s="80"/>
    </row>
    <row r="24" customFormat="false" ht="19.5" hidden="false" customHeight="true" outlineLevel="0" collapsed="false">
      <c r="B24" s="84" t="s">
        <v>155</v>
      </c>
      <c r="C24" s="84"/>
      <c r="D24" s="84"/>
      <c r="E24" s="84"/>
    </row>
    <row r="25" customFormat="false" ht="19.5" hidden="false" customHeight="true" outlineLevel="0" collapsed="false">
      <c r="B25" s="84" t="s">
        <v>156</v>
      </c>
      <c r="C25" s="84"/>
      <c r="D25" s="84"/>
      <c r="E25" s="84"/>
    </row>
    <row r="26" customFormat="false" ht="19.5" hidden="false" customHeight="true" outlineLevel="0" collapsed="false">
      <c r="B26" s="84" t="s">
        <v>157</v>
      </c>
      <c r="C26" s="84"/>
      <c r="D26" s="84"/>
      <c r="E26" s="84"/>
    </row>
    <row r="27" customFormat="false" ht="19.5" hidden="false" customHeight="true" outlineLevel="0" collapsed="false">
      <c r="B27" s="84" t="s">
        <v>158</v>
      </c>
      <c r="C27" s="84"/>
      <c r="D27" s="84"/>
      <c r="E27" s="84"/>
    </row>
    <row r="28" customFormat="false" ht="7.5" hidden="false" customHeight="true" outlineLevel="0" collapsed="false"/>
    <row r="29" customFormat="false" ht="19.5" hidden="false" customHeight="true" outlineLevel="0" collapsed="false">
      <c r="B29" s="80" t="s">
        <v>159</v>
      </c>
      <c r="C29" s="80"/>
      <c r="D29" s="80"/>
      <c r="E29" s="80"/>
    </row>
    <row r="30" customFormat="false" ht="19.5" hidden="false" customHeight="true" outlineLevel="0" collapsed="false">
      <c r="B30" s="84" t="s">
        <v>160</v>
      </c>
      <c r="C30" s="84"/>
      <c r="D30" s="84"/>
      <c r="E30" s="84"/>
    </row>
    <row r="31" customFormat="false" ht="19.5" hidden="false" customHeight="true" outlineLevel="0" collapsed="false">
      <c r="B31" s="84" t="s">
        <v>161</v>
      </c>
      <c r="C31" s="84"/>
      <c r="D31" s="84"/>
      <c r="E31" s="84"/>
    </row>
    <row r="32" customFormat="false" ht="19.5" hidden="false" customHeight="true" outlineLevel="0" collapsed="false">
      <c r="B32" s="84" t="s">
        <v>162</v>
      </c>
      <c r="C32" s="84"/>
      <c r="D32" s="84"/>
      <c r="E32" s="84"/>
    </row>
    <row r="33" customFormat="false" ht="7.5" hidden="false" customHeight="true" outlineLevel="0" collapsed="false"/>
    <row r="34" customFormat="false" ht="19.5" hidden="false" customHeight="true" outlineLevel="0" collapsed="false">
      <c r="B34" s="80" t="s">
        <v>163</v>
      </c>
      <c r="C34" s="80"/>
      <c r="D34" s="80"/>
      <c r="E34" s="80"/>
    </row>
    <row r="35" customFormat="false" ht="19.5" hidden="false" customHeight="true" outlineLevel="0" collapsed="false">
      <c r="B35" s="84" t="s">
        <v>164</v>
      </c>
      <c r="C35" s="84"/>
      <c r="D35" s="84"/>
      <c r="E35" s="84"/>
    </row>
    <row r="36" customFormat="false" ht="19.5" hidden="false" customHeight="true" outlineLevel="0" collapsed="false">
      <c r="B36" s="84" t="s">
        <v>165</v>
      </c>
      <c r="C36" s="84"/>
      <c r="D36" s="84"/>
      <c r="E36" s="84"/>
    </row>
    <row r="37" customFormat="false" ht="19.5" hidden="false" customHeight="true" outlineLevel="0" collapsed="false">
      <c r="B37" s="84" t="s">
        <v>166</v>
      </c>
      <c r="C37" s="84"/>
      <c r="D37" s="84"/>
      <c r="E37" s="84"/>
    </row>
  </sheetData>
  <mergeCells count="25">
    <mergeCell ref="A1:E1"/>
    <mergeCell ref="B3:E3"/>
    <mergeCell ref="B11:E11"/>
    <mergeCell ref="B12:E12"/>
    <mergeCell ref="B13:E13"/>
    <mergeCell ref="B14:E14"/>
    <mergeCell ref="B15:E15"/>
    <mergeCell ref="B16:E16"/>
    <mergeCell ref="B18:E18"/>
    <mergeCell ref="B19:E19"/>
    <mergeCell ref="B20:E20"/>
    <mergeCell ref="B21:E21"/>
    <mergeCell ref="B23:E23"/>
    <mergeCell ref="B24:E24"/>
    <mergeCell ref="B25:E25"/>
    <mergeCell ref="B26:E26"/>
    <mergeCell ref="B27:E27"/>
    <mergeCell ref="B29:E29"/>
    <mergeCell ref="B30:E30"/>
    <mergeCell ref="B31:E31"/>
    <mergeCell ref="B32:E32"/>
    <mergeCell ref="B34:E34"/>
    <mergeCell ref="B35:E35"/>
    <mergeCell ref="B36:E36"/>
    <mergeCell ref="B37:E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2026-04-15T06:30:37Z</dcterms:created>
  <dc:creator>openpyxl</dc:creator>
  <dc:description/>
  <dc:language>en-US</dc:language>
  <cp:lastModifiedBy/>
  <dcterms:modified xsi:type="dcterms:W3CDTF">2026-04-15T06:31:02Z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