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📋 Anleitung" sheetId="1" state="visible" r:id="rId2"/>
    <sheet name="SMART Steckbrief" sheetId="2" state="visible" r:id="rId3"/>
    <sheet name="OKR Wochenplaner" sheetId="3" state="visible" r:id="rId4"/>
    <sheet name="Motivations-Rechner" sheetId="4" state="visible" r:id="rId5"/>
    <sheet name="Ziel-Zeit-Rechner" sheetId="5" state="visible" r:id="rId6"/>
    <sheet name="Jahres-Roadmap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<sst xmlns="http://schemas.openxmlformats.org/spreadsheetml/2006/main" count="202" uniqueCount="165">
  <si>
    <t xml:space="preserve">🎯  ZIELPLANUNG &amp; PRODUKTIVITÄT</t>
  </si>
  <si>
    <t xml:space="preserve">Dein vollständiges System für SMART-Ziele, OKR und Zeitplanung</t>
  </si>
  <si>
    <t xml:space="preserve">ÜBERSICHT DER ARBEITSBLÄTTER</t>
  </si>
  <si>
    <t xml:space="preserve">📋 Anleitung</t>
  </si>
  <si>
    <t xml:space="preserve">Diese Übersicht</t>
  </si>
  <si>
    <t xml:space="preserve">SMART Steckbrief</t>
  </si>
  <si>
    <t xml:space="preserve">Plane ein Ziel vollständig nach SMART</t>
  </si>
  <si>
    <t xml:space="preserve">OKR Wochenplaner</t>
  </si>
  <si>
    <t xml:space="preserve">Quartals-OKR + Wochenaufgaben</t>
  </si>
  <si>
    <t xml:space="preserve">Motivations-Rechner</t>
  </si>
  <si>
    <t xml:space="preserve">Berechne Motivation nach Vroom (M=E×I×V)</t>
  </si>
  <si>
    <t xml:space="preserve">Ziel-Zeit-Rechner</t>
  </si>
  <si>
    <t xml:space="preserve">Wie lange brauchst du für dein Ziel?</t>
  </si>
  <si>
    <t xml:space="preserve">Jahres-Roadmap</t>
  </si>
  <si>
    <t xml:space="preserve">Quartalsweise Planung &amp; Jahresbilanz</t>
  </si>
  <si>
    <t xml:space="preserve">FARB-LEGENDE</t>
  </si>
  <si>
    <t xml:space="preserve">Gelber Hintergrund</t>
  </si>
  <si>
    <t xml:space="preserve">Eingabefelder – hier deine Werte eintragen</t>
  </si>
  <si>
    <t xml:space="preserve">Grüner Hintergrund</t>
  </si>
  <si>
    <t xml:space="preserve">Berechnete Ergebnisse – automatisch berechnet</t>
  </si>
  <si>
    <t xml:space="preserve">Blauer Hintergrund</t>
  </si>
  <si>
    <t xml:space="preserve">Labels und Beschriftungen</t>
  </si>
  <si>
    <t xml:space="preserve">Grauer Hintergrund</t>
  </si>
  <si>
    <t xml:space="preserve">Hinweise und Erläuterungen</t>
  </si>
  <si>
    <t xml:space="preserve">TIPPS &amp; HINWEISE</t>
  </si>
  <si>
    <t xml:space="preserve">Häufigkeit der Überprüfung</t>
  </si>
  <si>
    <t xml:space="preserve">Quartals-Ziele (OKR) quartalsweise, kleine Ziele wöchentlich überprüfen.</t>
  </si>
  <si>
    <t xml:space="preserve">Bei verfehlten Zielen</t>
  </si>
  <si>
    <t xml:space="preserve">Ziele sind kein starres Gefängnis. Ursachen analysieren und Strategie anpassen.</t>
  </si>
  <si>
    <t xml:space="preserve">Vrooms Formel</t>
  </si>
  <si>
    <t xml:space="preserve">Wenn auch nur ein Faktor (E, I oder V) = 0, sinkt die Motivation auf 0!</t>
  </si>
  <si>
    <t xml:space="preserve">SMART vs. OKR</t>
  </si>
  <si>
    <t xml:space="preserve">SMART: ideal für persönliche Ziele. OKR: ideal für Teams und Unternehmen.</t>
  </si>
  <si>
    <t xml:space="preserve">Digitale Tools</t>
  </si>
  <si>
    <t xml:space="preserve">Notion, Trello oder Asana eignen sich für die digitale Umsetzung dieser Vorlagen.</t>
  </si>
  <si>
    <t xml:space="preserve">SMART ZIEL-STECKBRIEF</t>
  </si>
  <si>
    <t xml:space="preserve">Plane dein Ziel strukturiert nach der SMART-Methode</t>
  </si>
  <si>
    <t xml:space="preserve">Mein Ziel:</t>
  </si>
  <si>
    <t xml:space="preserve">S</t>
  </si>
  <si>
    <t xml:space="preserve">Spezifisch – Klar und präzise</t>
  </si>
  <si>
    <t xml:space="preserve">Beschreibung</t>
  </si>
  <si>
    <t xml:space="preserve">Was genau willst du erreichen? Wer ist beteiligt? Wo? Warum?</t>
  </si>
  <si>
    <t xml:space="preserve">Beispiel</t>
  </si>
  <si>
    <t xml:space="preserve">z.B. "Ich möchte bis 31.12. täglich 30 Min. laufen."</t>
  </si>
  <si>
    <t xml:space="preserve">Meine Antwort</t>
  </si>
  <si>
    <t xml:space="preserve">M</t>
  </si>
  <si>
    <t xml:space="preserve">Messbar – Kriterien zur Überprüfung</t>
  </si>
  <si>
    <t xml:space="preserve">Woran erkennst du, dass du dein Ziel erreicht hast? Nutze Zahlen.</t>
  </si>
  <si>
    <t xml:space="preserve">z.B. "Ich laufe 5 km in unter 35 Minuten."</t>
  </si>
  <si>
    <t xml:space="preserve">A</t>
  </si>
  <si>
    <t xml:space="preserve">Attraktiv – Motivierend und lohnend</t>
  </si>
  <si>
    <t xml:space="preserve">Warum ist dir dieses Ziel wichtig? Was motiviert dich?</t>
  </si>
  <si>
    <t xml:space="preserve">z.B. "Mehr Energie und Gesundheit für meine Familie."</t>
  </si>
  <si>
    <t xml:space="preserve">R</t>
  </si>
  <si>
    <t xml:space="preserve">Realistisch – Machbar mit vorhandenen Ressourcen</t>
  </si>
  <si>
    <t xml:space="preserve">Welche Ressourcen brauchst du? Ist das Ziel erreichbar?</t>
  </si>
  <si>
    <t xml:space="preserve">z.B. "Ich habe 30 Min./Tag Zeit und gute Laufschuhe."</t>
  </si>
  <si>
    <t xml:space="preserve">T</t>
  </si>
  <si>
    <t xml:space="preserve">Terminiert – Klares Enddatum</t>
  </si>
  <si>
    <t xml:space="preserve">Bis wann wirst du dieses Ziel erreichen? Setze ein konkretes Datum.</t>
  </si>
  <si>
    <t xml:space="preserve">z.B. "Deadline: 31. Dezember 2025"</t>
  </si>
  <si>
    <t xml:space="preserve">FORTSCHRITT &amp; STATUS</t>
  </si>
  <si>
    <t xml:space="preserve">Startdatum</t>
  </si>
  <si>
    <t xml:space="preserve">Zieldatum</t>
  </si>
  <si>
    <t xml:space="preserve">Fortschritt (%)</t>
  </si>
  <si>
    <t xml:space="preserve">Status</t>
  </si>
  <si>
    <t xml:space="preserve">OKR – OBJECTIVES &amp; KEY RESULTS</t>
  </si>
  <si>
    <t xml:space="preserve">Quartals-Ziele nach dem OKR-Framework (wie Google &amp; Co.)</t>
  </si>
  <si>
    <t xml:space="preserve">OBJECTIVE</t>
  </si>
  <si>
    <t xml:space="preserve">Was wollen wir erreichen? (Inspirierend, qualitativ)</t>
  </si>
  <si>
    <t xml:space="preserve">Quartal / Zeitraum</t>
  </si>
  <si>
    <t xml:space="preserve">KEY RESULTS – Wie messen wir Erfolg?</t>
  </si>
  <si>
    <t xml:space="preserve">#</t>
  </si>
  <si>
    <t xml:space="preserve">Key Result Beschreibung</t>
  </si>
  <si>
    <t xml:space="preserve">Zielwert</t>
  </si>
  <si>
    <t xml:space="preserve">Aktueller Wert</t>
  </si>
  <si>
    <t xml:space="preserve">Fortschritt</t>
  </si>
  <si>
    <t xml:space="preserve">KR 1</t>
  </si>
  <si>
    <t xml:space="preserve">KR 2</t>
  </si>
  <si>
    <t xml:space="preserve">KR 3</t>
  </si>
  <si>
    <t xml:space="preserve">KR 4</t>
  </si>
  <si>
    <t xml:space="preserve">KR 5</t>
  </si>
  <si>
    <t xml:space="preserve">Gesamt-OKR-Score (Ø Fortschritt aller KR):</t>
  </si>
  <si>
    <t xml:space="preserve">WOCHENPLANER – Welche 3 Aufgaben zahlen diese Woche auf die Key Results ein?</t>
  </si>
  <si>
    <t xml:space="preserve">Aufgabe</t>
  </si>
  <si>
    <t xml:space="preserve">Bezug zu KR</t>
  </si>
  <si>
    <t xml:space="preserve">Priorität</t>
  </si>
  <si>
    <t xml:space="preserve">Erledigt?</t>
  </si>
  <si>
    <t xml:space="preserve">Hoch</t>
  </si>
  <si>
    <t xml:space="preserve">Nein</t>
  </si>
  <si>
    <t xml:space="preserve">Wöchentliche Erledigungsquote:</t>
  </si>
  <si>
    <t xml:space="preserve">MOTIVATIONS-RECHNER – Vrooms Erwartungswert-Theorie</t>
  </si>
  <si>
    <t xml:space="preserve">M = E × I × V  |  Berechne, wie motivierend dein Ziel ist</t>
  </si>
  <si>
    <t xml:space="preserve">DIE FORMEL</t>
  </si>
  <si>
    <t xml:space="preserve">M – Motivation</t>
  </si>
  <si>
    <t xml:space="preserve">Ergebnis</t>
  </si>
  <si>
    <t xml:space="preserve">Die resultierende Motivation, das Ziel zu verfolgen.</t>
  </si>
  <si>
    <t xml:space="preserve">E – Expectancy</t>
  </si>
  <si>
    <t xml:space="preserve">Eingabe (0–1)</t>
  </si>
  <si>
    <t xml:space="preserve">Glaube, dass Anstrengung zum Erfolg führt (0–1).</t>
  </si>
  <si>
    <t xml:space="preserve">I – Instrumentality</t>
  </si>
  <si>
    <t xml:space="preserve">Glaube, dass Erfolg zu einer Belohnung führt (0–1).</t>
  </si>
  <si>
    <t xml:space="preserve">V – Valence</t>
  </si>
  <si>
    <t xml:space="preserve">Eingabe (0–10)</t>
  </si>
  <si>
    <t xml:space="preserve">Persönlicher Wert der Belohnung (0–10).</t>
  </si>
  <si>
    <t xml:space="preserve">EINGABEN – Bewerte dein Ziel</t>
  </si>
  <si>
    <t xml:space="preserve">E – Erwartung (Expectancy)</t>
  </si>
  <si>
    <t xml:space="preserve">(0.0 – 1.0)  Wie stark glaubst du, dass deine Anstrengung zum Ziel führt?</t>
  </si>
  <si>
    <t xml:space="preserve">I – Instrumentalität</t>
  </si>
  <si>
    <t xml:space="preserve">(0.0 – 1.0)  Wie sicher bist du, dass das Erreichen des Ziels zur Belohnung führt?</t>
  </si>
  <si>
    <t xml:space="preserve">V – Wertigkeit (Valence)</t>
  </si>
  <si>
    <t xml:space="preserve">(0 – 10)  Wie wertvoll ist dir die Belohnung persönlich?</t>
  </si>
  <si>
    <t xml:space="preserve">ERGEBNIS</t>
  </si>
  <si>
    <t xml:space="preserve">M = E × I × V</t>
  </si>
  <si>
    <t xml:space="preserve">SENSITIVITÄTS-ANALYSE – Was passiert, wenn ein Faktor 0 wird?</t>
  </si>
  <si>
    <t xml:space="preserve">E = 0 (Kein Glaube an Erfolg)</t>
  </si>
  <si>
    <t xml:space="preserve">→ M = 0  (Wenn auch nur ein Faktor 0 ist, kollabiert die Motivation!)</t>
  </si>
  <si>
    <t xml:space="preserve">I = 0 (Kein Glaube an Belohnung)</t>
  </si>
  <si>
    <t xml:space="preserve">V = 0 (Belohnung wertlos)</t>
  </si>
  <si>
    <t xml:space="preserve">ZIEL-ZEIT-RECHNER</t>
  </si>
  <si>
    <t xml:space="preserve">Berechne, wie lange du für dein Ziel benötigst</t>
  </si>
  <si>
    <t xml:space="preserve">EINGABEN</t>
  </si>
  <si>
    <t xml:space="preserve">Geschätzter Gesamtaufwand (Stunden)</t>
  </si>
  <si>
    <t xml:space="preserve">Wie viele Stunden benötigst du insgesamt?</t>
  </si>
  <si>
    <t xml:space="preserve">Verfügbare Zeit pro Woche (Stunden)</t>
  </si>
  <si>
    <t xml:space="preserve">Wie viele Stunden pro Woche kannst du investieren?</t>
  </si>
  <si>
    <t xml:space="preserve">Bereits investierte Stunden</t>
  </si>
  <si>
    <t xml:space="preserve">Wie viele Stunden hast du bereits investiert?</t>
  </si>
  <si>
    <t xml:space="preserve">ERGEBNISSE</t>
  </si>
  <si>
    <t xml:space="preserve">Verbleibende Stunden</t>
  </si>
  <si>
    <t xml:space="preserve">Stunden bis zum Ziel</t>
  </si>
  <si>
    <t xml:space="preserve">Benötigte Wochen</t>
  </si>
  <si>
    <t xml:space="preserve">Wochen bis zur Zielerreichung</t>
  </si>
  <si>
    <t xml:space="preserve">Benötigte Monate</t>
  </si>
  <si>
    <t xml:space="preserve">Monate (ca.) bis zur Zielerreichung</t>
  </si>
  <si>
    <t xml:space="preserve">Geschätztes Enddatum</t>
  </si>
  <si>
    <t xml:space="preserve">Datum, wenn du heute startest</t>
  </si>
  <si>
    <t xml:space="preserve">Prozent bereits abgeschlossen</t>
  </si>
  <si>
    <t xml:space="preserve">MULTI-ZIEL ÜBERSICHT – Vergleiche bis zu 5 Ziele</t>
  </si>
  <si>
    <t xml:space="preserve">Ziel</t>
  </si>
  <si>
    <t xml:space="preserve">Gesamtstunden</t>
  </si>
  <si>
    <t xml:space="preserve">Std./Woche</t>
  </si>
  <si>
    <t xml:space="preserve">Wochen</t>
  </si>
  <si>
    <t xml:space="preserve">Monate</t>
  </si>
  <si>
    <t xml:space="preserve">Enddatum</t>
  </si>
  <si>
    <t xml:space="preserve">Ziel 1</t>
  </si>
  <si>
    <t xml:space="preserve">Ziel 2</t>
  </si>
  <si>
    <t xml:space="preserve">Ziel 3</t>
  </si>
  <si>
    <t xml:space="preserve">Ziel 4</t>
  </si>
  <si>
    <t xml:space="preserve">Ziel 5</t>
  </si>
  <si>
    <t xml:space="preserve">JAHRES-ROADMAP &amp; QUARTALS-REVIEW</t>
  </si>
  <si>
    <t xml:space="preserve">Plane dein Jahr in 4 Quartalen – überprüfe regelmäßig deinen Fortschritt</t>
  </si>
  <si>
    <t xml:space="preserve">◆  Q1 (Jan–Mrz)</t>
  </si>
  <si>
    <t xml:space="preserve">Ziel / Objective</t>
  </si>
  <si>
    <t xml:space="preserve">Key Actions</t>
  </si>
  <si>
    <t xml:space="preserve">Ergebnis / Status</t>
  </si>
  <si>
    <t xml:space="preserve">Gelernte Lektionen</t>
  </si>
  <si>
    <t xml:space="preserve">◆  Q2 (Apr–Jun)</t>
  </si>
  <si>
    <t xml:space="preserve">◆  Q3 (Jul–Sep)</t>
  </si>
  <si>
    <t xml:space="preserve">◆  Q4 (Okt–Dez)</t>
  </si>
  <si>
    <t xml:space="preserve">JAHRESBILANZ</t>
  </si>
  <si>
    <t xml:space="preserve">Top 3 Erfolge des Jahres</t>
  </si>
  <si>
    <t xml:space="preserve">Größte Herausforderungen</t>
  </si>
  <si>
    <t xml:space="preserve">Was ich ändern würde</t>
  </si>
  <si>
    <t xml:space="preserve">Ziele für nächstes Jahr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</si>
</sst>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.mm\.yyyy"/>
    <numFmt numFmtId="166" formatCode="#,##0.0"/>
    <numFmt numFmtId="167" formatCode="0.0%"/>
    <numFmt numFmtId="168" formatCode="0.00"/>
    <numFmt numFmtId="169" formatCode="0.0"/>
  </numFmts>
  <fonts count="3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sz val="11"/>
      <color rgb="FFBDD7EE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sz val="10"/>
      <color rgb="FFD6E4F0"/>
      <name val="Arial"/>
      <family val="0"/>
      <charset val="1"/>
    </font>
    <font>
      <b val="true"/>
      <sz val="12"/>
      <color rgb="FF0000FF"/>
      <name val="Arial"/>
      <family val="0"/>
      <charset val="1"/>
    </font>
    <font>
      <b val="true"/>
      <sz val="9"/>
      <color rgb="FF7F7F7F"/>
      <name val="Arial"/>
      <family val="0"/>
      <charset val="1"/>
    </font>
    <font>
      <sz val="9"/>
      <color rgb="FF7F7F7F"/>
      <name val="Arial"/>
      <family val="0"/>
      <charset val="1"/>
    </font>
    <font>
      <b val="true"/>
      <sz val="9"/>
      <color rgb="FF1F3864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A5D6A7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0"/>
      <color rgb="FF2E7D32"/>
      <name val="Arial"/>
      <family val="0"/>
      <charset val="1"/>
    </font>
    <font>
      <b val="true"/>
      <sz val="11"/>
      <color rgb="FF1B5E20"/>
      <name val="Arial"/>
      <family val="0"/>
      <charset val="1"/>
    </font>
    <font>
      <b val="true"/>
      <sz val="11"/>
      <color rgb="FF217346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sz val="10"/>
      <color rgb="FFFFCCBC"/>
      <name val="Arial"/>
      <family val="0"/>
      <charset val="1"/>
    </font>
    <font>
      <sz val="9"/>
      <color rgb="FF000000"/>
      <name val="Arial"/>
      <family val="0"/>
      <charset val="1"/>
    </font>
    <font>
      <b val="true"/>
      <i val="true"/>
      <sz val="12"/>
      <color rgb="FF1F3864"/>
      <name val="Arial"/>
      <family val="0"/>
      <charset val="1"/>
    </font>
    <font>
      <b val="true"/>
      <sz val="16"/>
      <color rgb="FF1B5E2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0"/>
      <color rgb="FF1F3864"/>
      <name val="Arial"/>
      <family val="0"/>
      <charset val="1"/>
    </font>
    <font>
      <b val="true"/>
      <sz val="11"/>
      <color rgb="FFC62828"/>
      <name val="Arial"/>
      <family val="0"/>
      <charset val="1"/>
    </font>
    <font>
      <sz val="9"/>
      <color rgb="FFC62828"/>
      <name val="Arial"/>
      <family val="0"/>
      <charset val="1"/>
    </font>
    <font>
      <sz val="10"/>
      <color rgb="FFCE93D8"/>
      <name val="Arial"/>
      <family val="0"/>
      <charset val="1"/>
    </font>
    <font>
      <b val="true"/>
      <sz val="11"/>
      <color rgb="FF4A148C"/>
      <name val="Arial"/>
      <family val="0"/>
      <charset val="1"/>
    </font>
    <font>
      <sz val="10"/>
      <color rgb="FFF48FB1"/>
      <name val="Arial"/>
      <family val="0"/>
      <charset val="1"/>
    </font>
    <font>
      <b val="true"/>
      <sz val="9"/>
      <color rgb="FFFFFFFF"/>
      <name val="Arial"/>
      <family val="0"/>
      <charset val="1"/>
    </font>
  </fonts>
  <fills count="30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1976D2"/>
      </patternFill>
    </fill>
    <fill>
      <patternFill patternType="solid">
        <fgColor rgb="FFF2F2F2"/>
        <bgColor rgb="FFFFEBEE"/>
      </patternFill>
    </fill>
    <fill>
      <patternFill patternType="solid">
        <fgColor rgb="FF1565C0"/>
        <bgColor rgb="FF1976D2"/>
      </patternFill>
    </fill>
    <fill>
      <patternFill patternType="solid">
        <fgColor rgb="FF2E7D32"/>
        <bgColor rgb="FF217346"/>
      </patternFill>
    </fill>
    <fill>
      <patternFill patternType="solid">
        <fgColor rgb="FFBF360C"/>
        <bgColor rgb="FFC62828"/>
      </patternFill>
    </fill>
    <fill>
      <patternFill patternType="solid">
        <fgColor rgb="FF4A148C"/>
        <bgColor rgb="FF6A1B9A"/>
      </patternFill>
    </fill>
    <fill>
      <patternFill patternType="solid">
        <fgColor rgb="FF880E4F"/>
        <bgColor rgb="FFAD145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E2EFDA"/>
        <bgColor rgb="FFF2F2F2"/>
      </patternFill>
    </fill>
    <fill>
      <patternFill patternType="solid">
        <fgColor rgb="FFD6E4F0"/>
        <bgColor rgb="FFE2EFDA"/>
      </patternFill>
    </fill>
    <fill>
      <patternFill patternType="solid">
        <fgColor rgb="FF1976D2"/>
        <bgColor rgb="FF1565C0"/>
      </patternFill>
    </fill>
    <fill>
      <patternFill patternType="solid">
        <fgColor rgb="FF1E88E5"/>
        <bgColor rgb="FF2196F3"/>
      </patternFill>
    </fill>
    <fill>
      <patternFill patternType="solid">
        <fgColor rgb="FF2196F3"/>
        <bgColor rgb="FF1E88E5"/>
      </patternFill>
    </fill>
    <fill>
      <patternFill patternType="solid">
        <fgColor rgb="FF42A5F5"/>
        <bgColor rgb="FF2196F3"/>
      </patternFill>
    </fill>
    <fill>
      <patternFill patternType="solid">
        <fgColor rgb="FF217346"/>
        <bgColor rgb="FF2E7D32"/>
      </patternFill>
    </fill>
    <fill>
      <patternFill patternType="solid">
        <fgColor rgb="FF1B5E20"/>
        <bgColor rgb="FF217346"/>
      </patternFill>
    </fill>
    <fill>
      <patternFill patternType="solid">
        <fgColor rgb="FF388E3C"/>
        <bgColor rgb="FF2E7D32"/>
      </patternFill>
    </fill>
    <fill>
      <patternFill patternType="solid">
        <fgColor rgb="FFE64A19"/>
        <bgColor rgb="FFE65100"/>
      </patternFill>
    </fill>
    <fill>
      <patternFill patternType="solid">
        <fgColor rgb="FFFFEBEE"/>
        <bgColor rgb="FFFCE4EC"/>
      </patternFill>
    </fill>
    <fill>
      <patternFill patternType="solid">
        <fgColor rgb="FF6A1B9A"/>
        <bgColor rgb="FF7B1FA2"/>
      </patternFill>
    </fill>
    <fill>
      <patternFill patternType="solid">
        <fgColor rgb="FF7B1FA2"/>
        <bgColor rgb="FF6A1B9A"/>
      </patternFill>
    </fill>
    <fill>
      <patternFill patternType="solid">
        <fgColor rgb="FFAD1457"/>
        <bgColor rgb="FFC2185B"/>
      </patternFill>
    </fill>
    <fill>
      <patternFill patternType="solid">
        <fgColor rgb="FFC2185B"/>
        <bgColor rgb="FFAD1457"/>
      </patternFill>
    </fill>
    <fill>
      <patternFill patternType="solid">
        <fgColor rgb="FFFCE4EC"/>
        <bgColor rgb="FFFFEBEE"/>
      </patternFill>
    </fill>
    <fill>
      <patternFill patternType="solid">
        <fgColor rgb="FFE91E63"/>
        <bgColor rgb="FFC2185B"/>
      </patternFill>
    </fill>
    <fill>
      <patternFill patternType="solid">
        <fgColor rgb="FFF06292"/>
        <bgColor rgb="FFF48FB1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/>
      <diagonal/>
    </border>
    <border diagonalUp="false" diagonalDown="false">
      <left style="thin">
        <color rgb="FFBFBFBF"/>
      </left>
      <right/>
      <top style="thin">
        <color rgb="FFBFBFBF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1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1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1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1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1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19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8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2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3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21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1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4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8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31" fillId="2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2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2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4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34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4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4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0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0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9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2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9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6" fillId="2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8" fillId="2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6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8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9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E91E63"/>
      <rgbColor rgb="FF00FF00"/>
      <rgbColor rgb="FF0000FF"/>
      <rgbColor rgb="FFFFFF00"/>
      <rgbColor rgb="FFFF00FF"/>
      <rgbColor rgb="FF00FFFF"/>
      <rgbColor rgb="FFC2185B"/>
      <rgbColor rgb="FF2E7D32"/>
      <rgbColor rgb="FF000080"/>
      <rgbColor rgb="FF808000"/>
      <rgbColor rgb="FF880E4F"/>
      <rgbColor rgb="FF217346"/>
      <rgbColor rgb="FFBFBFBF"/>
      <rgbColor rgb="FF7F7F7F"/>
      <rgbColor rgb="FF9999FF"/>
      <rgbColor rgb="FFAD1457"/>
      <rgbColor rgb="FFF2F2F2"/>
      <rgbColor rgb="FFD6E4F0"/>
      <rgbColor rgb="FF4A148C"/>
      <rgbColor rgb="FFF06292"/>
      <rgbColor rgb="FF1565C0"/>
      <rgbColor rgb="FFBDD7EE"/>
      <rgbColor rgb="FF000080"/>
      <rgbColor rgb="FFFF00FF"/>
      <rgbColor rgb="FFFFFF00"/>
      <rgbColor rgb="FF00FFFF"/>
      <rgbColor rgb="FF6A1B9A"/>
      <rgbColor rgb="FFC62828"/>
      <rgbColor rgb="FF2E75B6"/>
      <rgbColor rgb="FF0000FF"/>
      <rgbColor rgb="FF2196F3"/>
      <rgbColor rgb="FFFCE4EC"/>
      <rgbColor rgb="FFE2EFDA"/>
      <rgbColor rgb="FFFFEBEE"/>
      <rgbColor rgb="FFA5D6A7"/>
      <rgbColor rgb="FFF48FB1"/>
      <rgbColor rgb="FFCE93D8"/>
      <rgbColor rgb="FFFFCCBC"/>
      <rgbColor rgb="FF1976D2"/>
      <rgbColor rgb="FF42A5F5"/>
      <rgbColor rgb="FF99CC00"/>
      <rgbColor rgb="FFFFCC00"/>
      <rgbColor rgb="FFE64A19"/>
      <rgbColor rgb="FFE65100"/>
      <rgbColor rgb="FF1E88E5"/>
      <rgbColor rgb="FF969696"/>
      <rgbColor rgb="FF1F3864"/>
      <rgbColor rgb="FF388E3C"/>
      <rgbColor rgb="FF003300"/>
      <rgbColor rgb="FF333300"/>
      <rgbColor rgb="FFBF360C"/>
      <rgbColor rgb="FF7B1FA2"/>
      <rgbColor rgb="FF333399"/>
      <rgbColor rgb="FF1B5E2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B1:C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50"/>
    <col collapsed="false" customWidth="true" hidden="false" outlineLevel="0" max="4" min="4" style="0" width="2"/>
  </cols>
  <sheetData>
    <row r="1" customFormat="false" ht="43.5" hidden="false" customHeight="true" outlineLevel="0" collapsed="false">
      <c r="B1" s="1" t="s">
        <v>0</v>
      </c>
      <c r="C1" s="1"/>
    </row>
    <row r="2" customFormat="false" ht="24" hidden="false" customHeight="true" outlineLevel="0" collapsed="false">
      <c r="B2" s="2" t="s">
        <v>1</v>
      </c>
      <c r="C2" s="2"/>
    </row>
    <row r="4" customFormat="false" ht="25.5" hidden="false" customHeight="true" outlineLevel="0" collapsed="false">
      <c r="B4" s="3" t="s">
        <v>2</v>
      </c>
      <c r="C4" s="3"/>
    </row>
    <row r="5" customFormat="false" ht="21.75" hidden="false" customHeight="true" outlineLevel="0" collapsed="false">
      <c r="B5" s="4" t="s">
        <v>3</v>
      </c>
      <c r="C5" s="5" t="s">
        <v>4</v>
      </c>
    </row>
    <row r="6" customFormat="false" ht="21.75" hidden="false" customHeight="true" outlineLevel="0" collapsed="false">
      <c r="B6" s="6" t="s">
        <v>5</v>
      </c>
      <c r="C6" s="5" t="s">
        <v>6</v>
      </c>
    </row>
    <row r="7" customFormat="false" ht="21.75" hidden="false" customHeight="true" outlineLevel="0" collapsed="false">
      <c r="B7" s="7" t="s">
        <v>7</v>
      </c>
      <c r="C7" s="5" t="s">
        <v>8</v>
      </c>
    </row>
    <row r="8" customFormat="false" ht="21.75" hidden="false" customHeight="true" outlineLevel="0" collapsed="false">
      <c r="B8" s="8" t="s">
        <v>9</v>
      </c>
      <c r="C8" s="5" t="s">
        <v>10</v>
      </c>
    </row>
    <row r="9" customFormat="false" ht="21.75" hidden="false" customHeight="true" outlineLevel="0" collapsed="false">
      <c r="B9" s="9" t="s">
        <v>11</v>
      </c>
      <c r="C9" s="5" t="s">
        <v>12</v>
      </c>
    </row>
    <row r="10" customFormat="false" ht="21.75" hidden="false" customHeight="true" outlineLevel="0" collapsed="false">
      <c r="B10" s="10" t="s">
        <v>13</v>
      </c>
      <c r="C10" s="5" t="s">
        <v>14</v>
      </c>
    </row>
    <row r="12" customFormat="false" ht="25.5" hidden="false" customHeight="true" outlineLevel="0" collapsed="false">
      <c r="B12" s="11" t="s">
        <v>15</v>
      </c>
      <c r="C12" s="11"/>
    </row>
    <row r="13" customFormat="false" ht="21.75" hidden="false" customHeight="true" outlineLevel="0" collapsed="false">
      <c r="B13" s="12" t="s">
        <v>16</v>
      </c>
      <c r="C13" s="13" t="s">
        <v>17</v>
      </c>
    </row>
    <row r="14" customFormat="false" ht="21.75" hidden="false" customHeight="true" outlineLevel="0" collapsed="false">
      <c r="B14" s="14" t="s">
        <v>18</v>
      </c>
      <c r="C14" s="13" t="s">
        <v>19</v>
      </c>
    </row>
    <row r="15" customFormat="false" ht="21.75" hidden="false" customHeight="true" outlineLevel="0" collapsed="false">
      <c r="B15" s="15" t="s">
        <v>20</v>
      </c>
      <c r="C15" s="13" t="s">
        <v>21</v>
      </c>
    </row>
    <row r="16" customFormat="false" ht="21.75" hidden="false" customHeight="true" outlineLevel="0" collapsed="false">
      <c r="B16" s="16" t="s">
        <v>22</v>
      </c>
      <c r="C16" s="13" t="s">
        <v>23</v>
      </c>
    </row>
    <row r="18" customFormat="false" ht="25.5" hidden="false" customHeight="true" outlineLevel="0" collapsed="false">
      <c r="B18" s="17" t="s">
        <v>24</v>
      </c>
      <c r="C18" s="17"/>
    </row>
    <row r="19" customFormat="false" ht="27.75" hidden="false" customHeight="true" outlineLevel="0" collapsed="false">
      <c r="B19" s="18" t="s">
        <v>25</v>
      </c>
      <c r="C19" s="13" t="s">
        <v>26</v>
      </c>
    </row>
    <row r="20" customFormat="false" ht="27.75" hidden="false" customHeight="true" outlineLevel="0" collapsed="false">
      <c r="B20" s="18" t="s">
        <v>27</v>
      </c>
      <c r="C20" s="13" t="s">
        <v>28</v>
      </c>
    </row>
    <row r="21" customFormat="false" ht="27.75" hidden="false" customHeight="true" outlineLevel="0" collapsed="false">
      <c r="B21" s="18" t="s">
        <v>29</v>
      </c>
      <c r="C21" s="13" t="s">
        <v>30</v>
      </c>
    </row>
    <row r="22" customFormat="false" ht="27.75" hidden="false" customHeight="true" outlineLevel="0" collapsed="false">
      <c r="B22" s="18" t="s">
        <v>31</v>
      </c>
      <c r="C22" s="13" t="s">
        <v>32</v>
      </c>
    </row>
    <row r="23" customFormat="false" ht="27.75" hidden="false" customHeight="true" outlineLevel="0" collapsed="false">
      <c r="B23" s="18" t="s">
        <v>33</v>
      </c>
      <c r="C23" s="13" t="s">
        <v>34</v>
      </c>
    </row>
  </sheetData>
  <mergeCells count="5">
    <mergeCell ref="B1:C1"/>
    <mergeCell ref="B2:C2"/>
    <mergeCell ref="B4:C4"/>
    <mergeCell ref="B12:C12"/>
    <mergeCell ref="B18:C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B1:E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"/>
    <col collapsed="false" customWidth="true" hidden="false" outlineLevel="0" max="4" min="3" style="0" width="38"/>
    <col collapsed="false" customWidth="true" hidden="false" outlineLevel="0" max="5" min="5" style="0" width="2"/>
  </cols>
  <sheetData>
    <row r="1" customFormat="false" ht="37.5" hidden="false" customHeight="true" outlineLevel="0" collapsed="false">
      <c r="B1" s="19" t="s">
        <v>35</v>
      </c>
      <c r="C1" s="19"/>
      <c r="D1" s="19"/>
    </row>
    <row r="2" customFormat="false" ht="21.75" hidden="false" customHeight="true" outlineLevel="0" collapsed="false">
      <c r="B2" s="20" t="s">
        <v>36</v>
      </c>
      <c r="C2" s="20"/>
      <c r="D2" s="20"/>
    </row>
    <row r="3" customFormat="false" ht="19.5" hidden="false" customHeight="true" outlineLevel="0" collapsed="false"/>
    <row r="4" customFormat="false" ht="21.75" hidden="false" customHeight="true" outlineLevel="0" collapsed="false">
      <c r="B4" s="21" t="s">
        <v>37</v>
      </c>
      <c r="C4" s="22"/>
      <c r="D4" s="22"/>
    </row>
    <row r="5" customFormat="false" ht="7.5" hidden="false" customHeight="true" outlineLevel="0" collapsed="false"/>
    <row r="6" customFormat="false" ht="27.75" hidden="false" customHeight="true" outlineLevel="0" collapsed="false">
      <c r="B6" s="23" t="s">
        <v>38</v>
      </c>
      <c r="C6" s="24" t="s">
        <v>39</v>
      </c>
    </row>
    <row r="7" customFormat="false" ht="19.5" hidden="false" customHeight="true" outlineLevel="0" collapsed="false">
      <c r="B7" s="25" t="s">
        <v>40</v>
      </c>
      <c r="C7" s="26" t="s">
        <v>41</v>
      </c>
      <c r="D7" s="26"/>
    </row>
    <row r="8" customFormat="false" ht="19.5" hidden="false" customHeight="true" outlineLevel="0" collapsed="false">
      <c r="B8" s="25" t="s">
        <v>42</v>
      </c>
      <c r="C8" s="26" t="s">
        <v>43</v>
      </c>
      <c r="D8" s="26"/>
    </row>
    <row r="9" customFormat="false" ht="49.5" hidden="false" customHeight="true" outlineLevel="0" collapsed="false">
      <c r="B9" s="27" t="s">
        <v>44</v>
      </c>
      <c r="C9" s="28"/>
      <c r="D9" s="28"/>
    </row>
    <row r="10" customFormat="false" ht="19.5" hidden="false" customHeight="true" outlineLevel="0" collapsed="false"/>
    <row r="11" customFormat="false" ht="27.75" hidden="false" customHeight="true" outlineLevel="0" collapsed="false">
      <c r="B11" s="29" t="s">
        <v>45</v>
      </c>
      <c r="C11" s="30" t="s">
        <v>46</v>
      </c>
    </row>
    <row r="12" customFormat="false" ht="19.5" hidden="false" customHeight="true" outlineLevel="0" collapsed="false">
      <c r="B12" s="25" t="s">
        <v>40</v>
      </c>
      <c r="C12" s="26" t="s">
        <v>47</v>
      </c>
      <c r="D12" s="26"/>
    </row>
    <row r="13" customFormat="false" ht="19.5" hidden="false" customHeight="true" outlineLevel="0" collapsed="false">
      <c r="B13" s="25" t="s">
        <v>42</v>
      </c>
      <c r="C13" s="26" t="s">
        <v>48</v>
      </c>
      <c r="D13" s="26"/>
    </row>
    <row r="14" customFormat="false" ht="49.5" hidden="false" customHeight="true" outlineLevel="0" collapsed="false">
      <c r="B14" s="27" t="s">
        <v>44</v>
      </c>
      <c r="C14" s="28"/>
      <c r="D14" s="28"/>
    </row>
    <row r="15" customFormat="false" ht="19.5" hidden="false" customHeight="true" outlineLevel="0" collapsed="false"/>
    <row r="16" customFormat="false" ht="27.75" hidden="false" customHeight="true" outlineLevel="0" collapsed="false">
      <c r="B16" s="31" t="s">
        <v>49</v>
      </c>
      <c r="C16" s="32" t="s">
        <v>50</v>
      </c>
    </row>
    <row r="17" customFormat="false" ht="19.5" hidden="false" customHeight="true" outlineLevel="0" collapsed="false">
      <c r="B17" s="25" t="s">
        <v>40</v>
      </c>
      <c r="C17" s="26" t="s">
        <v>51</v>
      </c>
      <c r="D17" s="26"/>
    </row>
    <row r="18" customFormat="false" ht="19.5" hidden="false" customHeight="true" outlineLevel="0" collapsed="false">
      <c r="B18" s="25" t="s">
        <v>42</v>
      </c>
      <c r="C18" s="26" t="s">
        <v>52</v>
      </c>
      <c r="D18" s="26"/>
    </row>
    <row r="19" customFormat="false" ht="49.5" hidden="false" customHeight="true" outlineLevel="0" collapsed="false">
      <c r="B19" s="27" t="s">
        <v>44</v>
      </c>
      <c r="C19" s="28"/>
      <c r="D19" s="28"/>
    </row>
    <row r="20" customFormat="false" ht="19.5" hidden="false" customHeight="true" outlineLevel="0" collapsed="false"/>
    <row r="21" customFormat="false" ht="27.75" hidden="false" customHeight="true" outlineLevel="0" collapsed="false">
      <c r="B21" s="33" t="s">
        <v>53</v>
      </c>
      <c r="C21" s="34" t="s">
        <v>54</v>
      </c>
    </row>
    <row r="22" customFormat="false" ht="19.5" hidden="false" customHeight="true" outlineLevel="0" collapsed="false">
      <c r="B22" s="25" t="s">
        <v>40</v>
      </c>
      <c r="C22" s="26" t="s">
        <v>55</v>
      </c>
      <c r="D22" s="26"/>
    </row>
    <row r="23" customFormat="false" ht="19.5" hidden="false" customHeight="true" outlineLevel="0" collapsed="false">
      <c r="B23" s="25" t="s">
        <v>42</v>
      </c>
      <c r="C23" s="26" t="s">
        <v>56</v>
      </c>
      <c r="D23" s="26"/>
    </row>
    <row r="24" customFormat="false" ht="49.5" hidden="false" customHeight="true" outlineLevel="0" collapsed="false">
      <c r="B24" s="27" t="s">
        <v>44</v>
      </c>
      <c r="C24" s="28"/>
      <c r="D24" s="28"/>
    </row>
    <row r="25" customFormat="false" ht="19.5" hidden="false" customHeight="true" outlineLevel="0" collapsed="false"/>
    <row r="26" customFormat="false" ht="27.75" hidden="false" customHeight="true" outlineLevel="0" collapsed="false">
      <c r="B26" s="35" t="s">
        <v>57</v>
      </c>
      <c r="C26" s="36" t="s">
        <v>58</v>
      </c>
    </row>
    <row r="27" customFormat="false" ht="19.5" hidden="false" customHeight="true" outlineLevel="0" collapsed="false">
      <c r="B27" s="25" t="s">
        <v>40</v>
      </c>
      <c r="C27" s="26" t="s">
        <v>59</v>
      </c>
      <c r="D27" s="26"/>
    </row>
    <row r="28" customFormat="false" ht="19.5" hidden="false" customHeight="true" outlineLevel="0" collapsed="false">
      <c r="B28" s="25" t="s">
        <v>42</v>
      </c>
      <c r="C28" s="26" t="s">
        <v>60</v>
      </c>
      <c r="D28" s="26"/>
    </row>
    <row r="29" customFormat="false" ht="49.5" hidden="false" customHeight="true" outlineLevel="0" collapsed="false">
      <c r="B29" s="27" t="s">
        <v>44</v>
      </c>
      <c r="C29" s="28"/>
      <c r="D29" s="28"/>
    </row>
    <row r="30" customFormat="false" ht="19.5" hidden="false" customHeight="true" outlineLevel="0" collapsed="false"/>
    <row r="31" customFormat="false" ht="7.5" hidden="false" customHeight="true" outlineLevel="0" collapsed="false"/>
    <row r="32" customFormat="false" ht="25.5" hidden="false" customHeight="true" outlineLevel="0" collapsed="false">
      <c r="B32" s="37" t="s">
        <v>61</v>
      </c>
      <c r="C32" s="37"/>
      <c r="D32" s="37"/>
    </row>
    <row r="33" customFormat="false" ht="24" hidden="false" customHeight="true" outlineLevel="0" collapsed="false">
      <c r="B33" s="38" t="s">
        <v>62</v>
      </c>
      <c r="C33" s="38" t="s">
        <v>63</v>
      </c>
      <c r="D33" s="38" t="s">
        <v>64</v>
      </c>
      <c r="E33" s="38" t="s">
        <v>65</v>
      </c>
    </row>
    <row r="34" customFormat="false" ht="24" hidden="false" customHeight="true" outlineLevel="0" collapsed="false">
      <c r="B34" s="39"/>
      <c r="C34" s="39"/>
      <c r="D34" s="40" t="str">
        <f aca="true">IFERROR(TEXT(MIN(1,(TODAY()-B34)/(C34-B34)),"0.0%"),"Datum eingeben")</f>
        <v>Datum eingeben</v>
      </c>
    </row>
    <row r="35" customFormat="false" ht="19.5" hidden="false" customHeight="true" outlineLevel="0" collapsed="false"/>
    <row r="36" customFormat="false" ht="19.5" hidden="false" customHeight="true" outlineLevel="0" collapsed="false"/>
    <row r="37" customFormat="false" ht="19.5" hidden="false" customHeight="true" outlineLevel="0" collapsed="false"/>
    <row r="38" customFormat="false" ht="19.5" hidden="false" customHeight="true" outlineLevel="0" collapsed="false"/>
    <row r="39" customFormat="false" ht="19.5" hidden="false" customHeight="true" outlineLevel="0" collapsed="false"/>
    <row r="40" customFormat="false" ht="19.5" hidden="false" customHeight="true" outlineLevel="0" collapsed="false"/>
    <row r="41" customFormat="false" ht="19.5" hidden="false" customHeight="true" outlineLevel="0" collapsed="false"/>
    <row r="42" customFormat="false" ht="19.5" hidden="false" customHeight="true" outlineLevel="0" collapsed="false"/>
    <row r="43" customFormat="false" ht="19.5" hidden="false" customHeight="true" outlineLevel="0" collapsed="false"/>
    <row r="44" customFormat="false" ht="19.5" hidden="false" customHeight="true" outlineLevel="0" collapsed="false"/>
    <row r="45" customFormat="false" ht="19.5" hidden="false" customHeight="true" outlineLevel="0" collapsed="false"/>
    <row r="46" customFormat="false" ht="19.5" hidden="false" customHeight="true" outlineLevel="0" collapsed="false"/>
    <row r="47" customFormat="false" ht="19.5" hidden="false" customHeight="true" outlineLevel="0" collapsed="false"/>
    <row r="48" customFormat="false" ht="19.5" hidden="false" customHeight="true" outlineLevel="0" collapsed="false"/>
    <row r="49" customFormat="false" ht="19.5" hidden="false" customHeight="true" outlineLevel="0" collapsed="false"/>
  </sheetData>
  <mergeCells count="19">
    <mergeCell ref="B1:D1"/>
    <mergeCell ref="B2:D2"/>
    <mergeCell ref="C4:D4"/>
    <mergeCell ref="C7:D7"/>
    <mergeCell ref="C8:D8"/>
    <mergeCell ref="C9:D9"/>
    <mergeCell ref="C12:D12"/>
    <mergeCell ref="C13:D13"/>
    <mergeCell ref="C14:D14"/>
    <mergeCell ref="C17:D17"/>
    <mergeCell ref="C18:D18"/>
    <mergeCell ref="C19:D19"/>
    <mergeCell ref="C22:D22"/>
    <mergeCell ref="C23:D23"/>
    <mergeCell ref="C24:D24"/>
    <mergeCell ref="C27:D27"/>
    <mergeCell ref="C28:D28"/>
    <mergeCell ref="C29:D29"/>
    <mergeCell ref="B32:D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17346"/>
    <pageSetUpPr fitToPage="false"/>
  </sheetPr>
  <dimension ref="B1:F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5" min="2" style="0" width="20"/>
    <col collapsed="false" customWidth="true" hidden="false" outlineLevel="0" max="6" min="6" style="0" width="14"/>
    <col collapsed="false" customWidth="true" hidden="false" outlineLevel="0" max="7" min="7" style="0" width="2"/>
  </cols>
  <sheetData>
    <row r="1" customFormat="false" ht="37.5" hidden="false" customHeight="true" outlineLevel="0" collapsed="false">
      <c r="B1" s="41" t="s">
        <v>66</v>
      </c>
      <c r="C1" s="41"/>
      <c r="D1" s="41"/>
      <c r="E1" s="41"/>
      <c r="F1" s="41"/>
    </row>
    <row r="2" customFormat="false" ht="21.75" hidden="false" customHeight="true" outlineLevel="0" collapsed="false">
      <c r="B2" s="42" t="s">
        <v>67</v>
      </c>
      <c r="C2" s="42"/>
      <c r="D2" s="42"/>
      <c r="E2" s="42"/>
      <c r="F2" s="42"/>
    </row>
    <row r="4" customFormat="false" ht="19.5" hidden="false" customHeight="true" outlineLevel="0" collapsed="false">
      <c r="B4" s="43" t="s">
        <v>68</v>
      </c>
      <c r="C4" s="26" t="s">
        <v>69</v>
      </c>
      <c r="D4" s="26"/>
      <c r="E4" s="26"/>
      <c r="F4" s="26"/>
    </row>
    <row r="5" customFormat="false" ht="36" hidden="false" customHeight="true" outlineLevel="0" collapsed="false">
      <c r="B5" s="43"/>
      <c r="C5" s="44"/>
      <c r="D5" s="44"/>
      <c r="E5" s="44"/>
      <c r="F5" s="44"/>
    </row>
    <row r="7" customFormat="false" ht="21.75" hidden="false" customHeight="true" outlineLevel="0" collapsed="false">
      <c r="B7" s="45" t="s">
        <v>70</v>
      </c>
      <c r="C7" s="45"/>
      <c r="D7" s="46"/>
      <c r="E7" s="46"/>
      <c r="F7" s="46"/>
    </row>
    <row r="9" customFormat="false" ht="25.5" hidden="false" customHeight="true" outlineLevel="0" collapsed="false">
      <c r="B9" s="47" t="s">
        <v>71</v>
      </c>
      <c r="C9" s="47"/>
      <c r="D9" s="47"/>
      <c r="E9" s="47"/>
      <c r="F9" s="47"/>
    </row>
    <row r="10" customFormat="false" ht="24" hidden="false" customHeight="true" outlineLevel="0" collapsed="false">
      <c r="B10" s="48" t="s">
        <v>72</v>
      </c>
      <c r="C10" s="48" t="s">
        <v>73</v>
      </c>
      <c r="D10" s="48" t="s">
        <v>74</v>
      </c>
      <c r="E10" s="48" t="s">
        <v>75</v>
      </c>
      <c r="F10" s="48" t="s">
        <v>76</v>
      </c>
    </row>
    <row r="11" customFormat="false" ht="21.75" hidden="false" customHeight="true" outlineLevel="0" collapsed="false">
      <c r="B11" s="49" t="s">
        <v>77</v>
      </c>
      <c r="C11" s="50"/>
      <c r="D11" s="51"/>
      <c r="E11" s="51"/>
      <c r="F11" s="52" t="str">
        <f aca="false">IFERROR(E11/D11,"-")</f>
        <v>-</v>
      </c>
    </row>
    <row r="12" customFormat="false" ht="21.75" hidden="false" customHeight="true" outlineLevel="0" collapsed="false">
      <c r="B12" s="53" t="s">
        <v>78</v>
      </c>
      <c r="C12" s="50"/>
      <c r="D12" s="51"/>
      <c r="E12" s="51"/>
      <c r="F12" s="52" t="str">
        <f aca="false">IFERROR(E12/D12,"-")</f>
        <v>-</v>
      </c>
    </row>
    <row r="13" customFormat="false" ht="21.75" hidden="false" customHeight="true" outlineLevel="0" collapsed="false">
      <c r="B13" s="49" t="s">
        <v>79</v>
      </c>
      <c r="C13" s="50"/>
      <c r="D13" s="51"/>
      <c r="E13" s="51"/>
      <c r="F13" s="52" t="str">
        <f aca="false">IFERROR(E13/D13,"-")</f>
        <v>-</v>
      </c>
    </row>
    <row r="14" customFormat="false" ht="21.75" hidden="false" customHeight="true" outlineLevel="0" collapsed="false">
      <c r="B14" s="53" t="s">
        <v>80</v>
      </c>
      <c r="C14" s="50"/>
      <c r="D14" s="51"/>
      <c r="E14" s="51"/>
      <c r="F14" s="52" t="str">
        <f aca="false">IFERROR(E14/D14,"-")</f>
        <v>-</v>
      </c>
    </row>
    <row r="15" customFormat="false" ht="21.75" hidden="false" customHeight="true" outlineLevel="0" collapsed="false">
      <c r="B15" s="49" t="s">
        <v>81</v>
      </c>
      <c r="C15" s="50"/>
      <c r="D15" s="51"/>
      <c r="E15" s="51"/>
      <c r="F15" s="52" t="str">
        <f aca="false">IFERROR(E15/D15,"-")</f>
        <v>-</v>
      </c>
    </row>
    <row r="17" customFormat="false" ht="25.5" hidden="false" customHeight="true" outlineLevel="0" collapsed="false">
      <c r="B17" s="54" t="s">
        <v>82</v>
      </c>
      <c r="C17" s="54"/>
      <c r="D17" s="54"/>
      <c r="E17" s="54"/>
      <c r="F17" s="55" t="str">
        <f aca="false">IFERROR(AVERAGEIF(F11:F15,"&lt;&gt;-"),"Daten fehlen")</f>
        <v>Daten fehlen</v>
      </c>
    </row>
    <row r="19" customFormat="false" ht="25.5" hidden="false" customHeight="true" outlineLevel="0" collapsed="false">
      <c r="B19" s="17" t="s">
        <v>83</v>
      </c>
      <c r="C19" s="17"/>
      <c r="D19" s="17"/>
      <c r="E19" s="17"/>
      <c r="F19" s="17"/>
    </row>
    <row r="20" customFormat="false" ht="21.75" hidden="false" customHeight="true" outlineLevel="0" collapsed="false">
      <c r="B20" s="38" t="s">
        <v>72</v>
      </c>
      <c r="C20" s="38" t="s">
        <v>84</v>
      </c>
      <c r="D20" s="38" t="s">
        <v>85</v>
      </c>
      <c r="E20" s="38" t="s">
        <v>86</v>
      </c>
      <c r="F20" s="38" t="s">
        <v>87</v>
      </c>
    </row>
    <row r="21" customFormat="false" ht="21.75" hidden="false" customHeight="true" outlineLevel="0" collapsed="false">
      <c r="B21" s="56" t="n">
        <v>1</v>
      </c>
      <c r="C21" s="50"/>
      <c r="D21" s="57"/>
      <c r="E21" s="57" t="s">
        <v>88</v>
      </c>
      <c r="F21" s="57" t="s">
        <v>89</v>
      </c>
    </row>
    <row r="22" customFormat="false" ht="21.75" hidden="false" customHeight="true" outlineLevel="0" collapsed="false">
      <c r="B22" s="58" t="n">
        <v>2</v>
      </c>
      <c r="C22" s="50"/>
      <c r="D22" s="57"/>
      <c r="E22" s="57" t="s">
        <v>88</v>
      </c>
      <c r="F22" s="57" t="s">
        <v>89</v>
      </c>
    </row>
    <row r="23" customFormat="false" ht="21.75" hidden="false" customHeight="true" outlineLevel="0" collapsed="false">
      <c r="B23" s="56" t="n">
        <v>3</v>
      </c>
      <c r="C23" s="50"/>
      <c r="D23" s="57"/>
      <c r="E23" s="57" t="s">
        <v>88</v>
      </c>
      <c r="F23" s="57" t="s">
        <v>89</v>
      </c>
    </row>
    <row r="24" customFormat="false" ht="21.75" hidden="false" customHeight="true" outlineLevel="0" collapsed="false">
      <c r="B24" s="58" t="n">
        <v>4</v>
      </c>
      <c r="C24" s="50"/>
      <c r="D24" s="57"/>
      <c r="E24" s="57" t="s">
        <v>88</v>
      </c>
      <c r="F24" s="57" t="s">
        <v>89</v>
      </c>
    </row>
    <row r="25" customFormat="false" ht="21.75" hidden="false" customHeight="true" outlineLevel="0" collapsed="false">
      <c r="B25" s="56" t="n">
        <v>5</v>
      </c>
      <c r="C25" s="50"/>
      <c r="D25" s="57"/>
      <c r="E25" s="57" t="s">
        <v>88</v>
      </c>
      <c r="F25" s="57" t="s">
        <v>89</v>
      </c>
    </row>
    <row r="27" customFormat="false" ht="25.5" hidden="false" customHeight="true" outlineLevel="0" collapsed="false">
      <c r="B27" s="54" t="s">
        <v>90</v>
      </c>
      <c r="C27" s="54"/>
      <c r="D27" s="54"/>
      <c r="E27" s="54"/>
      <c r="F27" s="59" t="n">
        <f aca="false">COUNTIF(F21:F25,"Ja")/COUNTA(F21:F25)</f>
        <v>0</v>
      </c>
    </row>
  </sheetData>
  <mergeCells count="11">
    <mergeCell ref="B1:F1"/>
    <mergeCell ref="B2:F2"/>
    <mergeCell ref="B4:B5"/>
    <mergeCell ref="C4:F4"/>
    <mergeCell ref="C5:F5"/>
    <mergeCell ref="B7:C7"/>
    <mergeCell ref="D7:F7"/>
    <mergeCell ref="B9:F9"/>
    <mergeCell ref="B17:E17"/>
    <mergeCell ref="B19:F19"/>
    <mergeCell ref="B27:E27"/>
  </mergeCells>
  <dataValidations count="10">
    <dataValidation allowBlank="true" errorStyle="stop" operator="between" showDropDown="false" showErrorMessage="false" showInputMessage="false" sqref="E21" type="list">
      <formula1>"Hoch,Mittel,Niedrig"</formula1>
      <formula2>0</formula2>
    </dataValidation>
    <dataValidation allowBlank="true" errorStyle="stop" operator="between" showDropDown="false" showErrorMessage="false" showInputMessage="false" sqref="F21" type="list">
      <formula1>"Ja,Nein"</formula1>
      <formula2>0</formula2>
    </dataValidation>
    <dataValidation allowBlank="true" errorStyle="stop" operator="between" showDropDown="false" showErrorMessage="false" showInputMessage="false" sqref="E22" type="list">
      <formula1>"Hoch,Mittel,Niedrig"</formula1>
      <formula2>0</formula2>
    </dataValidation>
    <dataValidation allowBlank="true" errorStyle="stop" operator="between" showDropDown="false" showErrorMessage="false" showInputMessage="false" sqref="F22" type="list">
      <formula1>"Ja,Nein"</formula1>
      <formula2>0</formula2>
    </dataValidation>
    <dataValidation allowBlank="true" errorStyle="stop" operator="between" showDropDown="false" showErrorMessage="false" showInputMessage="false" sqref="E23" type="list">
      <formula1>"Hoch,Mittel,Niedrig"</formula1>
      <formula2>0</formula2>
    </dataValidation>
    <dataValidation allowBlank="true" errorStyle="stop" operator="between" showDropDown="false" showErrorMessage="false" showInputMessage="false" sqref="F23" type="list">
      <formula1>"Ja,Nein"</formula1>
      <formula2>0</formula2>
    </dataValidation>
    <dataValidation allowBlank="true" errorStyle="stop" operator="between" showDropDown="false" showErrorMessage="false" showInputMessage="false" sqref="E24" type="list">
      <formula1>"Hoch,Mittel,Niedrig"</formula1>
      <formula2>0</formula2>
    </dataValidation>
    <dataValidation allowBlank="true" errorStyle="stop" operator="between" showDropDown="false" showErrorMessage="false" showInputMessage="false" sqref="F24" type="list">
      <formula1>"Ja,Nein"</formula1>
      <formula2>0</formula2>
    </dataValidation>
    <dataValidation allowBlank="true" errorStyle="stop" operator="between" showDropDown="false" showErrorMessage="false" showInputMessage="false" sqref="E25" type="list">
      <formula1>"Hoch,Mittel,Niedrig"</formula1>
      <formula2>0</formula2>
    </dataValidation>
    <dataValidation allowBlank="true" errorStyle="stop" operator="between" showDropDown="false" showErrorMessage="false" showInputMessage="false" sqref="F25" type="list">
      <formula1>"Ja,Nein"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65100"/>
    <pageSetUpPr fitToPage="false"/>
  </sheetPr>
  <dimension ref="B1:D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6"/>
    <col collapsed="false" customWidth="true" hidden="false" outlineLevel="0" max="3" min="3" style="0" width="18"/>
    <col collapsed="false" customWidth="true" hidden="false" outlineLevel="0" max="4" min="4" style="0" width="40"/>
    <col collapsed="false" customWidth="true" hidden="false" outlineLevel="0" max="5" min="5" style="0" width="2"/>
  </cols>
  <sheetData>
    <row r="1" customFormat="false" ht="37.5" hidden="false" customHeight="true" outlineLevel="0" collapsed="false">
      <c r="B1" s="60" t="s">
        <v>91</v>
      </c>
      <c r="C1" s="60"/>
      <c r="D1" s="60"/>
    </row>
    <row r="2" customFormat="false" ht="21.75" hidden="false" customHeight="true" outlineLevel="0" collapsed="false">
      <c r="B2" s="61" t="s">
        <v>92</v>
      </c>
      <c r="C2" s="61"/>
      <c r="D2" s="61"/>
    </row>
    <row r="4" customFormat="false" ht="24" hidden="false" customHeight="true" outlineLevel="0" collapsed="false">
      <c r="B4" s="62" t="s">
        <v>93</v>
      </c>
      <c r="C4" s="62"/>
      <c r="D4" s="62"/>
    </row>
    <row r="5" customFormat="false" ht="21.75" hidden="false" customHeight="true" outlineLevel="0" collapsed="false">
      <c r="B5" s="63" t="s">
        <v>94</v>
      </c>
      <c r="C5" s="64" t="s">
        <v>95</v>
      </c>
      <c r="D5" s="65" t="s">
        <v>96</v>
      </c>
    </row>
    <row r="6" customFormat="false" ht="21.75" hidden="false" customHeight="true" outlineLevel="0" collapsed="false">
      <c r="B6" s="18" t="s">
        <v>97</v>
      </c>
      <c r="C6" s="64" t="s">
        <v>98</v>
      </c>
      <c r="D6" s="65" t="s">
        <v>99</v>
      </c>
    </row>
    <row r="7" customFormat="false" ht="21.75" hidden="false" customHeight="true" outlineLevel="0" collapsed="false">
      <c r="B7" s="18" t="s">
        <v>100</v>
      </c>
      <c r="C7" s="64" t="s">
        <v>98</v>
      </c>
      <c r="D7" s="65" t="s">
        <v>101</v>
      </c>
    </row>
    <row r="8" customFormat="false" ht="21.75" hidden="false" customHeight="true" outlineLevel="0" collapsed="false">
      <c r="B8" s="18" t="s">
        <v>102</v>
      </c>
      <c r="C8" s="64" t="s">
        <v>103</v>
      </c>
      <c r="D8" s="65" t="s">
        <v>104</v>
      </c>
    </row>
    <row r="10" customFormat="false" ht="25.5" hidden="false" customHeight="true" outlineLevel="0" collapsed="false">
      <c r="B10" s="17" t="s">
        <v>105</v>
      </c>
      <c r="C10" s="17"/>
      <c r="D10" s="17"/>
    </row>
    <row r="11" customFormat="false" ht="24" hidden="false" customHeight="true" outlineLevel="0" collapsed="false">
      <c r="B11" s="18" t="s">
        <v>106</v>
      </c>
      <c r="C11" s="66" t="n">
        <v>0.5</v>
      </c>
      <c r="D11" s="67" t="s">
        <v>107</v>
      </c>
    </row>
    <row r="12" customFormat="false" ht="24" hidden="false" customHeight="true" outlineLevel="0" collapsed="false">
      <c r="B12" s="18" t="s">
        <v>108</v>
      </c>
      <c r="C12" s="66" t="n">
        <v>0.5</v>
      </c>
      <c r="D12" s="67" t="s">
        <v>109</v>
      </c>
    </row>
    <row r="13" customFormat="false" ht="24" hidden="false" customHeight="true" outlineLevel="0" collapsed="false">
      <c r="B13" s="18" t="s">
        <v>110</v>
      </c>
      <c r="C13" s="66" t="n">
        <v>5</v>
      </c>
      <c r="D13" s="67" t="s">
        <v>111</v>
      </c>
    </row>
    <row r="15" customFormat="false" ht="25.5" hidden="false" customHeight="true" outlineLevel="0" collapsed="false">
      <c r="B15" s="37" t="s">
        <v>112</v>
      </c>
      <c r="C15" s="37"/>
      <c r="D15" s="37"/>
    </row>
    <row r="16" customFormat="false" ht="31.5" hidden="false" customHeight="true" outlineLevel="0" collapsed="false">
      <c r="B16" s="68" t="s">
        <v>113</v>
      </c>
      <c r="C16" s="69" t="n">
        <f aca="false">C11*C12*C13</f>
        <v>1.25</v>
      </c>
      <c r="D16" s="70" t="str">
        <f aca="false">IFERROR(IF(C16&gt;=4,"🚀 Hohe Motivation – Geh es an!",IF(C16&gt;=1.5,"⚡ Mittlere Motivation – Ziel überarbeiten?","⚠️ Niedrige Motivation – Prüfe E, I und V")),"Eingaben prüfen")</f>
        <v>⚠️ Niedrige Motivation – Prüfe E, I und V</v>
      </c>
    </row>
    <row r="19" customFormat="false" ht="24" hidden="false" customHeight="true" outlineLevel="0" collapsed="false">
      <c r="B19" s="71" t="s">
        <v>114</v>
      </c>
      <c r="C19" s="71"/>
      <c r="D19" s="71"/>
    </row>
    <row r="20" customFormat="false" ht="21.75" hidden="false" customHeight="true" outlineLevel="0" collapsed="false">
      <c r="B20" s="72" t="s">
        <v>115</v>
      </c>
      <c r="C20" s="73" t="n">
        <f aca="false">0*C12*C13</f>
        <v>0</v>
      </c>
      <c r="D20" s="74" t="s">
        <v>116</v>
      </c>
    </row>
    <row r="21" customFormat="false" ht="21.75" hidden="false" customHeight="true" outlineLevel="0" collapsed="false">
      <c r="B21" s="72" t="s">
        <v>117</v>
      </c>
      <c r="C21" s="73" t="n">
        <f aca="false">C11*0*C13</f>
        <v>0</v>
      </c>
      <c r="D21" s="74" t="s">
        <v>116</v>
      </c>
    </row>
    <row r="22" customFormat="false" ht="21.75" hidden="false" customHeight="true" outlineLevel="0" collapsed="false">
      <c r="B22" s="72" t="s">
        <v>118</v>
      </c>
      <c r="C22" s="73" t="n">
        <f aca="false">C11*C12*0</f>
        <v>0</v>
      </c>
      <c r="D22" s="74" t="s">
        <v>116</v>
      </c>
    </row>
  </sheetData>
  <mergeCells count="6">
    <mergeCell ref="B1:D1"/>
    <mergeCell ref="B2:D2"/>
    <mergeCell ref="B4:D4"/>
    <mergeCell ref="B10:D10"/>
    <mergeCell ref="B15:D15"/>
    <mergeCell ref="B19:D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A1B9A"/>
    <pageSetUpPr fitToPage="false"/>
  </sheetPr>
  <dimension ref="B1:G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3" min="3" style="0" width="18"/>
    <col collapsed="false" customWidth="true" hidden="false" outlineLevel="0" max="4" min="4" style="0" width="36"/>
    <col collapsed="false" customWidth="true" hidden="false" outlineLevel="0" max="6" min="5" style="0" width="14"/>
    <col collapsed="false" customWidth="true" hidden="false" outlineLevel="0" max="7" min="7" style="0" width="18"/>
  </cols>
  <sheetData>
    <row r="1" customFormat="false" ht="37.5" hidden="false" customHeight="true" outlineLevel="0" collapsed="false">
      <c r="B1" s="75" t="s">
        <v>119</v>
      </c>
      <c r="C1" s="75"/>
      <c r="D1" s="75"/>
    </row>
    <row r="2" customFormat="false" ht="21.75" hidden="false" customHeight="true" outlineLevel="0" collapsed="false">
      <c r="B2" s="76" t="s">
        <v>120</v>
      </c>
      <c r="C2" s="76"/>
      <c r="D2" s="76"/>
    </row>
    <row r="4" customFormat="false" ht="25.5" hidden="false" customHeight="true" outlineLevel="0" collapsed="false">
      <c r="B4" s="77" t="s">
        <v>121</v>
      </c>
      <c r="C4" s="77"/>
      <c r="D4" s="77"/>
    </row>
    <row r="5" customFormat="false" ht="24" hidden="false" customHeight="true" outlineLevel="0" collapsed="false">
      <c r="B5" s="18" t="s">
        <v>122</v>
      </c>
      <c r="C5" s="78" t="n">
        <v>100</v>
      </c>
      <c r="D5" s="67" t="s">
        <v>123</v>
      </c>
    </row>
    <row r="6" customFormat="false" ht="24" hidden="false" customHeight="true" outlineLevel="0" collapsed="false">
      <c r="B6" s="18" t="s">
        <v>124</v>
      </c>
      <c r="C6" s="78" t="n">
        <v>10</v>
      </c>
      <c r="D6" s="67" t="s">
        <v>125</v>
      </c>
    </row>
    <row r="7" customFormat="false" ht="24" hidden="false" customHeight="true" outlineLevel="0" collapsed="false">
      <c r="B7" s="18" t="s">
        <v>126</v>
      </c>
      <c r="C7" s="78" t="n">
        <v>0</v>
      </c>
      <c r="D7" s="67" t="s">
        <v>127</v>
      </c>
    </row>
    <row r="9" customFormat="false" ht="25.5" hidden="false" customHeight="true" outlineLevel="0" collapsed="false">
      <c r="B9" s="37" t="s">
        <v>128</v>
      </c>
      <c r="C9" s="37"/>
      <c r="D9" s="37"/>
    </row>
    <row r="10" customFormat="false" ht="24" hidden="false" customHeight="true" outlineLevel="0" collapsed="false">
      <c r="B10" s="18" t="s">
        <v>129</v>
      </c>
      <c r="C10" s="79" t="n">
        <f aca="false">MAX(0,C5-C7)</f>
        <v>100</v>
      </c>
      <c r="D10" s="67" t="s">
        <v>130</v>
      </c>
    </row>
    <row r="11" customFormat="false" ht="24" hidden="false" customHeight="true" outlineLevel="0" collapsed="false">
      <c r="B11" s="18" t="s">
        <v>131</v>
      </c>
      <c r="C11" s="79" t="n">
        <f aca="false">IFERROR(MAX(0,C5-C7)/C6,"-")</f>
        <v>10</v>
      </c>
      <c r="D11" s="67" t="s">
        <v>132</v>
      </c>
    </row>
    <row r="12" customFormat="false" ht="24" hidden="false" customHeight="true" outlineLevel="0" collapsed="false">
      <c r="B12" s="18" t="s">
        <v>133</v>
      </c>
      <c r="C12" s="79" t="n">
        <f aca="false">IFERROR((MAX(0,C5-C7)/C6)/4.33,"-")</f>
        <v>2.3094688221709</v>
      </c>
      <c r="D12" s="67" t="s">
        <v>134</v>
      </c>
    </row>
    <row r="13" customFormat="false" ht="24" hidden="false" customHeight="true" outlineLevel="0" collapsed="false">
      <c r="B13" s="18" t="s">
        <v>135</v>
      </c>
      <c r="C13" s="80" t="n">
        <f aca="true">IFERROR(TODAY()+((MAX(0,C5-C7)/C6)*7),"-")</f>
        <v>46167</v>
      </c>
      <c r="D13" s="67" t="s">
        <v>136</v>
      </c>
    </row>
    <row r="14" customFormat="false" ht="24" hidden="false" customHeight="true" outlineLevel="0" collapsed="false">
      <c r="B14" s="18" t="s">
        <v>76</v>
      </c>
      <c r="C14" s="81" t="n">
        <f aca="false">IFERROR(C7/C5,0)</f>
        <v>0</v>
      </c>
      <c r="D14" s="67" t="s">
        <v>137</v>
      </c>
    </row>
    <row r="17" customFormat="false" ht="25.5" hidden="false" customHeight="true" outlineLevel="0" collapsed="false">
      <c r="B17" s="77" t="s">
        <v>138</v>
      </c>
      <c r="C17" s="77"/>
      <c r="D17" s="77"/>
    </row>
    <row r="18" customFormat="false" ht="24" hidden="false" customHeight="true" outlineLevel="0" collapsed="false">
      <c r="B18" s="82" t="s">
        <v>139</v>
      </c>
      <c r="C18" s="82" t="s">
        <v>140</v>
      </c>
      <c r="D18" s="82" t="s">
        <v>141</v>
      </c>
      <c r="E18" s="82" t="s">
        <v>142</v>
      </c>
      <c r="F18" s="82" t="s">
        <v>143</v>
      </c>
      <c r="G18" s="82" t="s">
        <v>144</v>
      </c>
    </row>
    <row r="19" customFormat="false" ht="21.75" hidden="false" customHeight="true" outlineLevel="0" collapsed="false">
      <c r="B19" s="50" t="s">
        <v>145</v>
      </c>
      <c r="C19" s="83" t="n">
        <v>50</v>
      </c>
      <c r="D19" s="83" t="n">
        <v>5</v>
      </c>
      <c r="E19" s="84" t="n">
        <f aca="false">IFERROR(C19/D19,-1)</f>
        <v>10</v>
      </c>
      <c r="F19" s="84" t="n">
        <f aca="false">IFERROR(E19/4.33,-1)</f>
        <v>2.3094688221709</v>
      </c>
      <c r="G19" s="85" t="n">
        <f aca="true">IFERROR(TODAY()+E19*7,"-")</f>
        <v>46167</v>
      </c>
    </row>
    <row r="20" customFormat="false" ht="21.75" hidden="false" customHeight="true" outlineLevel="0" collapsed="false">
      <c r="B20" s="50" t="s">
        <v>146</v>
      </c>
      <c r="C20" s="83" t="n">
        <v>100</v>
      </c>
      <c r="D20" s="83" t="n">
        <v>5</v>
      </c>
      <c r="E20" s="86" t="n">
        <f aca="false">IFERROR(C20/D20,-1)</f>
        <v>20</v>
      </c>
      <c r="F20" s="86" t="n">
        <f aca="false">IFERROR(E20/4.33,-1)</f>
        <v>4.6189376443418</v>
      </c>
      <c r="G20" s="87" t="n">
        <f aca="true">IFERROR(TODAY()+E20*7,"-")</f>
        <v>46237</v>
      </c>
    </row>
    <row r="21" customFormat="false" ht="21.75" hidden="false" customHeight="true" outlineLevel="0" collapsed="false">
      <c r="B21" s="50" t="s">
        <v>147</v>
      </c>
      <c r="C21" s="83" t="n">
        <v>150</v>
      </c>
      <c r="D21" s="83" t="n">
        <v>5</v>
      </c>
      <c r="E21" s="84" t="n">
        <f aca="false">IFERROR(C21/D21,-1)</f>
        <v>30</v>
      </c>
      <c r="F21" s="84" t="n">
        <f aca="false">IFERROR(E21/4.33,-1)</f>
        <v>6.9284064665127</v>
      </c>
      <c r="G21" s="85" t="n">
        <f aca="true">IFERROR(TODAY()+E21*7,"-")</f>
        <v>46307</v>
      </c>
    </row>
    <row r="22" customFormat="false" ht="21.75" hidden="false" customHeight="true" outlineLevel="0" collapsed="false">
      <c r="B22" s="50" t="s">
        <v>148</v>
      </c>
      <c r="C22" s="83" t="n">
        <v>200</v>
      </c>
      <c r="D22" s="83" t="n">
        <v>5</v>
      </c>
      <c r="E22" s="86" t="n">
        <f aca="false">IFERROR(C22/D22,-1)</f>
        <v>40</v>
      </c>
      <c r="F22" s="86" t="n">
        <f aca="false">IFERROR(E22/4.33,-1)</f>
        <v>9.2378752886836</v>
      </c>
      <c r="G22" s="87" t="n">
        <f aca="true">IFERROR(TODAY()+E22*7,"-")</f>
        <v>46377</v>
      </c>
    </row>
    <row r="23" customFormat="false" ht="21.75" hidden="false" customHeight="true" outlineLevel="0" collapsed="false">
      <c r="B23" s="50" t="s">
        <v>149</v>
      </c>
      <c r="C23" s="83" t="n">
        <v>250</v>
      </c>
      <c r="D23" s="83" t="n">
        <v>5</v>
      </c>
      <c r="E23" s="84" t="n">
        <f aca="false">IFERROR(C23/D23,-1)</f>
        <v>50</v>
      </c>
      <c r="F23" s="84" t="n">
        <f aca="false">IFERROR(E23/4.33,-1)</f>
        <v>11.5473441108545</v>
      </c>
      <c r="G23" s="85" t="n">
        <f aca="true">IFERROR(TODAY()+E23*7,"-")</f>
        <v>46447</v>
      </c>
    </row>
  </sheetData>
  <mergeCells count="5">
    <mergeCell ref="B1:D1"/>
    <mergeCell ref="B2:D2"/>
    <mergeCell ref="B4:D4"/>
    <mergeCell ref="B9:D9"/>
    <mergeCell ref="B17:D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80E4F"/>
    <pageSetUpPr fitToPage="false"/>
  </sheetPr>
  <dimension ref="B1:F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"/>
    <col collapsed="false" customWidth="true" hidden="false" outlineLevel="0" max="6" min="3" style="0" width="20"/>
    <col collapsed="false" customWidth="true" hidden="false" outlineLevel="0" max="7" min="7" style="0" width="2"/>
  </cols>
  <sheetData>
    <row r="1" customFormat="false" ht="37.5" hidden="false" customHeight="true" outlineLevel="0" collapsed="false">
      <c r="B1" s="88" t="s">
        <v>150</v>
      </c>
      <c r="C1" s="88"/>
      <c r="D1" s="88"/>
      <c r="E1" s="88"/>
      <c r="F1" s="88"/>
    </row>
    <row r="2" customFormat="false" ht="21.75" hidden="false" customHeight="true" outlineLevel="0" collapsed="false">
      <c r="B2" s="89" t="s">
        <v>151</v>
      </c>
      <c r="C2" s="89"/>
      <c r="D2" s="89"/>
      <c r="E2" s="89"/>
      <c r="F2" s="89"/>
    </row>
    <row r="4" customFormat="false" ht="27.75" hidden="false" customHeight="true" outlineLevel="0" collapsed="false">
      <c r="B4" s="90" t="s">
        <v>152</v>
      </c>
      <c r="C4" s="90"/>
      <c r="D4" s="90"/>
      <c r="E4" s="90"/>
      <c r="F4" s="90"/>
    </row>
    <row r="5" customFormat="false" ht="21.75" hidden="false" customHeight="true" outlineLevel="0" collapsed="false">
      <c r="B5" s="91" t="s">
        <v>153</v>
      </c>
      <c r="C5" s="91" t="s">
        <v>154</v>
      </c>
      <c r="D5" s="91" t="s">
        <v>155</v>
      </c>
      <c r="E5" s="91" t="s">
        <v>156</v>
      </c>
    </row>
    <row r="6" customFormat="false" ht="27.75" hidden="false" customHeight="true" outlineLevel="0" collapsed="false">
      <c r="B6" s="92"/>
      <c r="C6" s="92"/>
      <c r="D6" s="93"/>
      <c r="E6" s="93"/>
    </row>
    <row r="7" customFormat="false" ht="27.75" hidden="false" customHeight="true" outlineLevel="0" collapsed="false">
      <c r="B7" s="92"/>
      <c r="C7" s="92"/>
      <c r="D7" s="94"/>
      <c r="E7" s="94"/>
    </row>
    <row r="8" customFormat="false" ht="27.75" hidden="false" customHeight="true" outlineLevel="0" collapsed="false">
      <c r="B8" s="92"/>
      <c r="C8" s="92"/>
      <c r="D8" s="93"/>
      <c r="E8" s="93"/>
    </row>
    <row r="10" customFormat="false" ht="27.75" hidden="false" customHeight="true" outlineLevel="0" collapsed="false">
      <c r="B10" s="95" t="s">
        <v>157</v>
      </c>
      <c r="C10" s="95"/>
      <c r="D10" s="95"/>
      <c r="E10" s="95"/>
      <c r="F10" s="95"/>
    </row>
    <row r="11" customFormat="false" ht="21.75" hidden="false" customHeight="true" outlineLevel="0" collapsed="false">
      <c r="B11" s="91" t="s">
        <v>153</v>
      </c>
      <c r="C11" s="91" t="s">
        <v>154</v>
      </c>
      <c r="D11" s="91" t="s">
        <v>155</v>
      </c>
      <c r="E11" s="91" t="s">
        <v>156</v>
      </c>
    </row>
    <row r="12" customFormat="false" ht="27.75" hidden="false" customHeight="true" outlineLevel="0" collapsed="false">
      <c r="B12" s="92"/>
      <c r="C12" s="92"/>
      <c r="D12" s="93"/>
      <c r="E12" s="93"/>
    </row>
    <row r="13" customFormat="false" ht="27.75" hidden="false" customHeight="true" outlineLevel="0" collapsed="false">
      <c r="B13" s="92"/>
      <c r="C13" s="92"/>
      <c r="D13" s="94"/>
      <c r="E13" s="94"/>
    </row>
    <row r="14" customFormat="false" ht="27.75" hidden="false" customHeight="true" outlineLevel="0" collapsed="false">
      <c r="B14" s="92"/>
      <c r="C14" s="92"/>
      <c r="D14" s="93"/>
      <c r="E14" s="93"/>
    </row>
    <row r="16" customFormat="false" ht="27.75" hidden="false" customHeight="true" outlineLevel="0" collapsed="false">
      <c r="B16" s="96" t="s">
        <v>158</v>
      </c>
      <c r="C16" s="96"/>
      <c r="D16" s="96"/>
      <c r="E16" s="96"/>
      <c r="F16" s="96"/>
    </row>
    <row r="17" customFormat="false" ht="21.75" hidden="false" customHeight="true" outlineLevel="0" collapsed="false">
      <c r="B17" s="91" t="s">
        <v>153</v>
      </c>
      <c r="C17" s="91" t="s">
        <v>154</v>
      </c>
      <c r="D17" s="91" t="s">
        <v>155</v>
      </c>
      <c r="E17" s="91" t="s">
        <v>156</v>
      </c>
    </row>
    <row r="18" customFormat="false" ht="27.75" hidden="false" customHeight="true" outlineLevel="0" collapsed="false">
      <c r="B18" s="92"/>
      <c r="C18" s="92"/>
      <c r="D18" s="93"/>
      <c r="E18" s="93"/>
    </row>
    <row r="19" customFormat="false" ht="27.75" hidden="false" customHeight="true" outlineLevel="0" collapsed="false">
      <c r="B19" s="92"/>
      <c r="C19" s="92"/>
      <c r="D19" s="94"/>
      <c r="E19" s="94"/>
    </row>
    <row r="20" customFormat="false" ht="27.75" hidden="false" customHeight="true" outlineLevel="0" collapsed="false">
      <c r="B20" s="92"/>
      <c r="C20" s="92"/>
      <c r="D20" s="93"/>
      <c r="E20" s="93"/>
    </row>
    <row r="22" customFormat="false" ht="27.75" hidden="false" customHeight="true" outlineLevel="0" collapsed="false">
      <c r="B22" s="97" t="s">
        <v>159</v>
      </c>
      <c r="C22" s="97"/>
      <c r="D22" s="97"/>
      <c r="E22" s="97"/>
      <c r="F22" s="97"/>
    </row>
    <row r="23" customFormat="false" ht="21.75" hidden="false" customHeight="true" outlineLevel="0" collapsed="false">
      <c r="B23" s="91" t="s">
        <v>153</v>
      </c>
      <c r="C23" s="91" t="s">
        <v>154</v>
      </c>
      <c r="D23" s="91" t="s">
        <v>155</v>
      </c>
      <c r="E23" s="91" t="s">
        <v>156</v>
      </c>
    </row>
    <row r="24" customFormat="false" ht="27.75" hidden="false" customHeight="true" outlineLevel="0" collapsed="false">
      <c r="B24" s="92"/>
      <c r="C24" s="92"/>
      <c r="D24" s="93"/>
      <c r="E24" s="93"/>
    </row>
    <row r="25" customFormat="false" ht="27.75" hidden="false" customHeight="true" outlineLevel="0" collapsed="false">
      <c r="B25" s="92"/>
      <c r="C25" s="92"/>
      <c r="D25" s="94"/>
      <c r="E25" s="94"/>
    </row>
    <row r="26" customFormat="false" ht="27.75" hidden="false" customHeight="true" outlineLevel="0" collapsed="false">
      <c r="B26" s="92"/>
      <c r="C26" s="92"/>
      <c r="D26" s="93"/>
      <c r="E26" s="93"/>
    </row>
    <row r="29" customFormat="false" ht="25.5" hidden="false" customHeight="true" outlineLevel="0" collapsed="false">
      <c r="B29" s="98" t="s">
        <v>160</v>
      </c>
      <c r="C29" s="98"/>
      <c r="D29" s="98"/>
      <c r="E29" s="98"/>
      <c r="F29" s="98"/>
    </row>
    <row r="30" customFormat="false" ht="24" hidden="false" customHeight="true" outlineLevel="0" collapsed="false">
      <c r="B30" s="99" t="s">
        <v>161</v>
      </c>
      <c r="C30" s="100"/>
      <c r="D30" s="100"/>
      <c r="E30" s="100"/>
      <c r="F30" s="100"/>
    </row>
    <row r="31" customFormat="false" ht="24" hidden="false" customHeight="true" outlineLevel="0" collapsed="false">
      <c r="B31" s="99"/>
      <c r="C31" s="99"/>
      <c r="D31" s="100"/>
      <c r="E31" s="100"/>
      <c r="F31" s="100"/>
    </row>
    <row r="32" customFormat="false" ht="24" hidden="false" customHeight="true" outlineLevel="0" collapsed="false">
      <c r="B32" s="99" t="s">
        <v>162</v>
      </c>
      <c r="C32" s="100"/>
      <c r="D32" s="100"/>
      <c r="E32" s="100"/>
      <c r="F32" s="100"/>
    </row>
    <row r="33" customFormat="false" ht="24" hidden="false" customHeight="true" outlineLevel="0" collapsed="false">
      <c r="B33" s="99"/>
      <c r="C33" s="99"/>
      <c r="D33" s="100"/>
      <c r="E33" s="100"/>
      <c r="F33" s="100"/>
    </row>
    <row r="34" customFormat="false" ht="24" hidden="false" customHeight="true" outlineLevel="0" collapsed="false">
      <c r="B34" s="99" t="s">
        <v>163</v>
      </c>
      <c r="C34" s="100"/>
      <c r="D34" s="100"/>
      <c r="E34" s="100"/>
      <c r="F34" s="100"/>
    </row>
    <row r="35" customFormat="false" ht="24" hidden="false" customHeight="true" outlineLevel="0" collapsed="false">
      <c r="B35" s="99"/>
      <c r="C35" s="99"/>
      <c r="D35" s="100"/>
      <c r="E35" s="100"/>
      <c r="F35" s="100"/>
    </row>
    <row r="36" customFormat="false" ht="24" hidden="false" customHeight="true" outlineLevel="0" collapsed="false">
      <c r="B36" s="99" t="s">
        <v>164</v>
      </c>
      <c r="C36" s="100"/>
      <c r="D36" s="100"/>
      <c r="E36" s="100"/>
      <c r="F36" s="100"/>
    </row>
    <row r="37" customFormat="false" ht="24" hidden="false" customHeight="true" outlineLevel="0" collapsed="false">
      <c r="B37" s="99"/>
      <c r="C37" s="99"/>
      <c r="D37" s="100"/>
      <c r="E37" s="100"/>
      <c r="F37" s="100"/>
    </row>
  </sheetData>
  <mergeCells count="15">
    <mergeCell ref="B1:F1"/>
    <mergeCell ref="B2:F2"/>
    <mergeCell ref="B4:F4"/>
    <mergeCell ref="B10:F10"/>
    <mergeCell ref="B16:F16"/>
    <mergeCell ref="B22:F22"/>
    <mergeCell ref="B29:F29"/>
    <mergeCell ref="B30:B31"/>
    <mergeCell ref="C30:F31"/>
    <mergeCell ref="B32:B33"/>
    <mergeCell ref="C32:F33"/>
    <mergeCell ref="B34:B35"/>
    <mergeCell ref="C34:F35"/>
    <mergeCell ref="B36:B37"/>
    <mergeCell ref="C36:F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2026-03-16T08:54:02Z</dcterms:created>
  <dc:creator>openpyxl</dc:creator>
  <dc:description/>
  <dc:language>en-US</dc:language>
  <cp:lastModifiedBy/>
  <dcterms:modified xsi:type="dcterms:W3CDTF">2026-03-16T08:54:03Z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